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solver_adj" localSheetId="0" hidden="1">Sheet1!$M$2:$M$5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Sheet1!$M$16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K9" i="1"/>
  <c r="L9" i="1" s="1"/>
  <c r="F16" i="1" l="1"/>
  <c r="M16" i="1"/>
</calcChain>
</file>

<file path=xl/sharedStrings.xml><?xml version="1.0" encoding="utf-8"?>
<sst xmlns="http://schemas.openxmlformats.org/spreadsheetml/2006/main" count="30" uniqueCount="17">
  <si>
    <t>Temp.</t>
  </si>
  <si>
    <t>[°C]</t>
  </si>
  <si>
    <t>[1/s]</t>
  </si>
  <si>
    <t>[MPa]</t>
  </si>
  <si>
    <t>A</t>
  </si>
  <si>
    <t>Q</t>
  </si>
  <si>
    <t>1/alfa</t>
  </si>
  <si>
    <t>n</t>
  </si>
  <si>
    <t>sigma, calc.</t>
  </si>
  <si>
    <t>Initial setup:</t>
  </si>
  <si>
    <t>After use of Solver:</t>
  </si>
  <si>
    <r>
      <rPr>
        <sz val="11"/>
        <color theme="1"/>
        <rFont val="Symbol"/>
        <family val="1"/>
        <charset val="2"/>
      </rPr>
      <t>e</t>
    </r>
    <r>
      <rPr>
        <sz val="11"/>
        <color theme="1"/>
        <rFont val="Calibri"/>
        <family val="2"/>
        <scheme val="minor"/>
      </rPr>
      <t xml:space="preserve"> rate</t>
    </r>
  </si>
  <si>
    <t>s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</si>
  <si>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, calc.</t>
    </r>
  </si>
  <si>
    <t>variance</t>
  </si>
  <si>
    <t>henry.valberg@ntnu.no</t>
  </si>
  <si>
    <t>Questions to be adressed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</si>
</sst>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1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Sheet1!$J$9:$J$18</c:f>
              <c:numCache>
                <c:formatCode>0.00</c:formatCode>
                <c:ptCount val="10"/>
                <c:pt idx="0">
                  <c:v>23.2</c:v>
                </c:pt>
                <c:pt idx="1">
                  <c:v>15.9</c:v>
                </c:pt>
                <c:pt idx="2">
                  <c:v>11.6</c:v>
                </c:pt>
                <c:pt idx="3">
                  <c:v>8.5</c:v>
                </c:pt>
                <c:pt idx="4">
                  <c:v>41.4</c:v>
                </c:pt>
                <c:pt idx="5">
                  <c:v>29.6</c:v>
                </c:pt>
                <c:pt idx="6">
                  <c:v>22.3</c:v>
                </c:pt>
                <c:pt idx="7">
                  <c:v>15.1</c:v>
                </c:pt>
                <c:pt idx="8">
                  <c:v>53.5</c:v>
                </c:pt>
                <c:pt idx="9">
                  <c:v>40.9</c:v>
                </c:pt>
              </c:numCache>
            </c:numRef>
          </c:xVal>
          <c:yVal>
            <c:numRef>
              <c:f>Sheet1!$K$9:$K$18</c:f>
              <c:numCache>
                <c:formatCode>General</c:formatCode>
                <c:ptCount val="10"/>
                <c:pt idx="0">
                  <c:v>23.156850334847142</c:v>
                </c:pt>
                <c:pt idx="1">
                  <c:v>15.984847654110178</c:v>
                </c:pt>
                <c:pt idx="2">
                  <c:v>10.685593390601756</c:v>
                </c:pt>
                <c:pt idx="3">
                  <c:v>7.8407590302476216</c:v>
                </c:pt>
                <c:pt idx="4">
                  <c:v>40.67129543413747</c:v>
                </c:pt>
                <c:pt idx="5">
                  <c:v>30.161682659859196</c:v>
                </c:pt>
                <c:pt idx="6">
                  <c:v>22.503679262047363</c:v>
                </c:pt>
                <c:pt idx="7">
                  <c:v>16.225110415097355</c:v>
                </c:pt>
                <c:pt idx="8">
                  <c:v>53.740461304726026</c:v>
                </c:pt>
                <c:pt idx="9">
                  <c:v>40.690301275036106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65504"/>
        <c:axId val="254365896"/>
      </c:scatterChart>
      <c:valAx>
        <c:axId val="25436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365896"/>
        <c:crosses val="autoZero"/>
        <c:crossBetween val="midCat"/>
      </c:valAx>
      <c:valAx>
        <c:axId val="25436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36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input </a:t>
            </a:r>
            <a:r>
              <a:rPr lang="en-US">
                <a:latin typeface="Symbol" panose="05050102010706020507" pitchFamily="18" charset="2"/>
              </a:rPr>
              <a:t>s</a:t>
            </a:r>
            <a:r>
              <a:rPr lang="en-US" baseline="0"/>
              <a:t> vs. ZenHol result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Sheet1!$J$9:$J$18</c:f>
              <c:numCache>
                <c:formatCode>0.00</c:formatCode>
                <c:ptCount val="10"/>
                <c:pt idx="0">
                  <c:v>23.2</c:v>
                </c:pt>
                <c:pt idx="1">
                  <c:v>15.9</c:v>
                </c:pt>
                <c:pt idx="2">
                  <c:v>11.6</c:v>
                </c:pt>
                <c:pt idx="3">
                  <c:v>8.5</c:v>
                </c:pt>
                <c:pt idx="4">
                  <c:v>41.4</c:v>
                </c:pt>
                <c:pt idx="5">
                  <c:v>29.6</c:v>
                </c:pt>
                <c:pt idx="6">
                  <c:v>22.3</c:v>
                </c:pt>
                <c:pt idx="7">
                  <c:v>15.1</c:v>
                </c:pt>
                <c:pt idx="8">
                  <c:v>53.5</c:v>
                </c:pt>
                <c:pt idx="9">
                  <c:v>40.9</c:v>
                </c:pt>
              </c:numCache>
            </c:numRef>
          </c:xVal>
          <c:yVal>
            <c:numRef>
              <c:f>Sheet1!$K$9:$K$18</c:f>
              <c:numCache>
                <c:formatCode>General</c:formatCode>
                <c:ptCount val="10"/>
                <c:pt idx="0">
                  <c:v>23.156850334847142</c:v>
                </c:pt>
                <c:pt idx="1">
                  <c:v>15.984847654110178</c:v>
                </c:pt>
                <c:pt idx="2">
                  <c:v>10.685593390601756</c:v>
                </c:pt>
                <c:pt idx="3">
                  <c:v>7.8407590302476216</c:v>
                </c:pt>
                <c:pt idx="4">
                  <c:v>40.67129543413747</c:v>
                </c:pt>
                <c:pt idx="5">
                  <c:v>30.161682659859196</c:v>
                </c:pt>
                <c:pt idx="6">
                  <c:v>22.503679262047363</c:v>
                </c:pt>
                <c:pt idx="7">
                  <c:v>16.225110415097355</c:v>
                </c:pt>
                <c:pt idx="8">
                  <c:v>53.740461304726026</c:v>
                </c:pt>
                <c:pt idx="9">
                  <c:v>40.690301275036106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Sheet1!$F$24:$F$25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Sheet1!$G$24:$G$25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66680"/>
        <c:axId val="254367072"/>
      </c:scatterChart>
      <c:valAx>
        <c:axId val="254366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Input flow 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367072"/>
        <c:crosses val="autoZero"/>
        <c:crossBetween val="midCat"/>
      </c:valAx>
      <c:valAx>
        <c:axId val="2543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stress from equation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366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39</xdr:row>
      <xdr:rowOff>180975</xdr:rowOff>
    </xdr:from>
    <xdr:to>
      <xdr:col>16</xdr:col>
      <xdr:colOff>428625</xdr:colOff>
      <xdr:row>54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19</xdr:row>
      <xdr:rowOff>114301</xdr:rowOff>
    </xdr:from>
    <xdr:to>
      <xdr:col>14</xdr:col>
      <xdr:colOff>371475</xdr:colOff>
      <xdr:row>37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henry.valberg@ntnu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I3" sqref="I3"/>
    </sheetView>
  </sheetViews>
  <sheetFormatPr defaultRowHeight="15" x14ac:dyDescent="0.25"/>
  <cols>
    <col min="6" max="6" width="12" bestFit="1" customWidth="1"/>
  </cols>
  <sheetData>
    <row r="1" spans="1:13" x14ac:dyDescent="0.25">
      <c r="B1" s="5" t="s">
        <v>9</v>
      </c>
      <c r="I1" s="5" t="s">
        <v>10</v>
      </c>
    </row>
    <row r="2" spans="1:13" x14ac:dyDescent="0.25">
      <c r="E2" t="s">
        <v>4</v>
      </c>
      <c r="F2" s="3">
        <v>3000000000</v>
      </c>
      <c r="L2" t="s">
        <v>4</v>
      </c>
      <c r="M2" s="3">
        <v>2923925205.4100294</v>
      </c>
    </row>
    <row r="3" spans="1:13" x14ac:dyDescent="0.25">
      <c r="E3" t="s">
        <v>5</v>
      </c>
      <c r="F3">
        <v>100000</v>
      </c>
      <c r="L3" t="s">
        <v>5</v>
      </c>
      <c r="M3">
        <v>152709.92082839197</v>
      </c>
    </row>
    <row r="4" spans="1:13" x14ac:dyDescent="0.25">
      <c r="E4" t="s">
        <v>6</v>
      </c>
      <c r="F4">
        <v>20</v>
      </c>
      <c r="L4" t="s">
        <v>6</v>
      </c>
      <c r="M4">
        <v>31.748353904848578</v>
      </c>
    </row>
    <row r="5" spans="1:13" x14ac:dyDescent="0.25">
      <c r="E5" t="s">
        <v>7</v>
      </c>
      <c r="F5">
        <v>3</v>
      </c>
      <c r="L5" t="s">
        <v>7</v>
      </c>
      <c r="M5">
        <v>3.301462288680816</v>
      </c>
    </row>
    <row r="7" spans="1:13" x14ac:dyDescent="0.25">
      <c r="A7" s="1" t="s">
        <v>0</v>
      </c>
      <c r="B7" s="1" t="s">
        <v>11</v>
      </c>
      <c r="C7" s="6" t="s">
        <v>12</v>
      </c>
      <c r="D7" t="s">
        <v>13</v>
      </c>
      <c r="E7" t="s">
        <v>14</v>
      </c>
      <c r="H7" s="1" t="s">
        <v>0</v>
      </c>
      <c r="I7" s="1" t="s">
        <v>11</v>
      </c>
      <c r="J7" s="6" t="s">
        <v>12</v>
      </c>
      <c r="K7" t="s">
        <v>8</v>
      </c>
      <c r="L7" t="s">
        <v>14</v>
      </c>
    </row>
    <row r="8" spans="1:13" x14ac:dyDescent="0.25">
      <c r="A8" s="1" t="s">
        <v>1</v>
      </c>
      <c r="B8" s="1" t="s">
        <v>2</v>
      </c>
      <c r="C8" s="1" t="s">
        <v>3</v>
      </c>
      <c r="D8" t="s">
        <v>3</v>
      </c>
      <c r="H8" s="1" t="s">
        <v>1</v>
      </c>
      <c r="I8" s="1" t="s">
        <v>2</v>
      </c>
      <c r="J8" s="1" t="s">
        <v>3</v>
      </c>
      <c r="K8" t="s">
        <v>3</v>
      </c>
    </row>
    <row r="9" spans="1:13" x14ac:dyDescent="0.25">
      <c r="A9" s="4">
        <v>444.8</v>
      </c>
      <c r="B9" s="4">
        <v>1.06E-2</v>
      </c>
      <c r="C9" s="2">
        <v>23.2</v>
      </c>
      <c r="D9">
        <f t="shared" ref="D9:D18" si="0">$F$4*ASINH((B9*EXP($F$3/8.314/(273+A9))/$F$2)^(1/$F$5))</f>
        <v>0.81172469800133484</v>
      </c>
      <c r="E9">
        <f>(C9-D9)^2</f>
        <v>501.23487099808341</v>
      </c>
      <c r="H9" s="2">
        <v>444.8</v>
      </c>
      <c r="I9" s="2">
        <v>1.06E-2</v>
      </c>
      <c r="J9" s="2">
        <v>23.2</v>
      </c>
      <c r="K9">
        <f>$M$4*ASINH((I9*EXP($M$3/8.314/(273+H9))/$M$2)^(1/$M$5))</f>
        <v>23.156850334847142</v>
      </c>
      <c r="L9">
        <f>(J9-K9)^2</f>
        <v>1.861893602803673E-3</v>
      </c>
    </row>
    <row r="10" spans="1:13" x14ac:dyDescent="0.25">
      <c r="A10" s="4">
        <v>485.5</v>
      </c>
      <c r="B10" s="4">
        <v>1.06E-2</v>
      </c>
      <c r="C10" s="2">
        <v>15.9</v>
      </c>
      <c r="D10">
        <f t="shared" si="0"/>
        <v>0.60158810538691443</v>
      </c>
      <c r="E10">
        <f t="shared" ref="E10:E18" si="1">(C10-D10)^2</f>
        <v>234.04140649723914</v>
      </c>
      <c r="H10" s="2">
        <v>485.5</v>
      </c>
      <c r="I10" s="2">
        <v>1.06E-2</v>
      </c>
      <c r="J10" s="2">
        <v>15.9</v>
      </c>
      <c r="K10">
        <f t="shared" ref="K10:K18" si="2">$M$4*ASINH((I10*EXP($M$3/8.314/(273+H10))/$M$2)^(1/$M$5))</f>
        <v>15.984847654110178</v>
      </c>
      <c r="L10">
        <f t="shared" ref="L10:L18" si="3">(J10-K10)^2</f>
        <v>7.1991244080003161E-3</v>
      </c>
    </row>
    <row r="11" spans="1:13" x14ac:dyDescent="0.25">
      <c r="A11" s="4">
        <v>528.4</v>
      </c>
      <c r="B11" s="4">
        <v>9.4999999999999998E-3</v>
      </c>
      <c r="C11" s="2">
        <v>11.6</v>
      </c>
      <c r="D11">
        <f t="shared" si="0"/>
        <v>0.43710175909653892</v>
      </c>
      <c r="E11">
        <f t="shared" si="1"/>
        <v>124.61029713676558</v>
      </c>
      <c r="H11" s="2">
        <v>528.4</v>
      </c>
      <c r="I11" s="2">
        <v>9.4999999999999998E-3</v>
      </c>
      <c r="J11" s="2">
        <v>11.6</v>
      </c>
      <c r="K11">
        <f t="shared" si="2"/>
        <v>10.685593390601756</v>
      </c>
      <c r="L11">
        <f t="shared" si="3"/>
        <v>0.83613944731119183</v>
      </c>
    </row>
    <row r="12" spans="1:13" x14ac:dyDescent="0.25">
      <c r="A12" s="4">
        <v>566.9</v>
      </c>
      <c r="B12" s="4">
        <v>9.4999999999999998E-3</v>
      </c>
      <c r="C12" s="2">
        <v>8.5</v>
      </c>
      <c r="D12">
        <f t="shared" si="0"/>
        <v>0.34753650472656039</v>
      </c>
      <c r="E12">
        <f t="shared" si="1"/>
        <v>66.462661041766026</v>
      </c>
      <c r="H12" s="2">
        <v>566.9</v>
      </c>
      <c r="I12" s="2">
        <v>9.4999999999999998E-3</v>
      </c>
      <c r="J12" s="2">
        <v>8.5</v>
      </c>
      <c r="K12">
        <f t="shared" si="2"/>
        <v>7.8407590302476216</v>
      </c>
      <c r="L12">
        <f t="shared" si="3"/>
        <v>0.43459865620005633</v>
      </c>
    </row>
    <row r="13" spans="1:13" x14ac:dyDescent="0.25">
      <c r="A13" s="4">
        <v>446.3</v>
      </c>
      <c r="B13" s="4">
        <v>0.127</v>
      </c>
      <c r="C13" s="2">
        <v>41.4</v>
      </c>
      <c r="D13">
        <f t="shared" si="0"/>
        <v>1.8338351352418083</v>
      </c>
      <c r="E13">
        <f t="shared" si="1"/>
        <v>1565.4814021052257</v>
      </c>
      <c r="H13" s="2">
        <v>446.3</v>
      </c>
      <c r="I13" s="2">
        <v>0.127</v>
      </c>
      <c r="J13" s="2">
        <v>41.4</v>
      </c>
      <c r="K13">
        <f t="shared" si="2"/>
        <v>40.67129543413747</v>
      </c>
      <c r="L13">
        <f t="shared" si="3"/>
        <v>0.5310103443088966</v>
      </c>
    </row>
    <row r="14" spans="1:13" x14ac:dyDescent="0.25">
      <c r="A14" s="4">
        <v>481.5</v>
      </c>
      <c r="B14" s="4">
        <v>0.107</v>
      </c>
      <c r="C14" s="2">
        <v>29.6</v>
      </c>
      <c r="D14">
        <f t="shared" si="0"/>
        <v>1.3363016166848118</v>
      </c>
      <c r="E14">
        <f t="shared" si="1"/>
        <v>798.83664630301371</v>
      </c>
      <c r="H14" s="2">
        <v>481.5</v>
      </c>
      <c r="I14" s="2">
        <v>0.107</v>
      </c>
      <c r="J14" s="2">
        <v>29.6</v>
      </c>
      <c r="K14">
        <f t="shared" si="2"/>
        <v>30.161682659859196</v>
      </c>
      <c r="L14">
        <f t="shared" si="3"/>
        <v>0.31548741038649925</v>
      </c>
    </row>
    <row r="15" spans="1:13" x14ac:dyDescent="0.25">
      <c r="A15" s="4">
        <v>526.29999999999995</v>
      </c>
      <c r="B15" s="4">
        <v>0.129</v>
      </c>
      <c r="C15" s="2">
        <v>22.3</v>
      </c>
      <c r="D15">
        <f t="shared" si="0"/>
        <v>1.0561988687448904</v>
      </c>
      <c r="E15">
        <f t="shared" si="1"/>
        <v>451.29908650431594</v>
      </c>
      <c r="H15" s="2">
        <v>526.29999999999995</v>
      </c>
      <c r="I15" s="2">
        <v>0.129</v>
      </c>
      <c r="J15" s="2">
        <v>22.3</v>
      </c>
      <c r="K15">
        <f t="shared" si="2"/>
        <v>22.503679262047363</v>
      </c>
      <c r="L15">
        <f t="shared" si="3"/>
        <v>4.1485241788158218E-2</v>
      </c>
    </row>
    <row r="16" spans="1:13" x14ac:dyDescent="0.25">
      <c r="A16" s="4">
        <v>570.1</v>
      </c>
      <c r="B16" s="4">
        <v>0.127</v>
      </c>
      <c r="C16" s="2">
        <v>15.1</v>
      </c>
      <c r="D16">
        <f t="shared" si="0"/>
        <v>0.80983226218675475</v>
      </c>
      <c r="E16">
        <f t="shared" si="1"/>
        <v>204.20889397483853</v>
      </c>
      <c r="F16" s="4">
        <f>SUM(E9:E18)</f>
        <v>7988.5196745716339</v>
      </c>
      <c r="H16" s="2">
        <v>570.1</v>
      </c>
      <c r="I16" s="2">
        <v>0.127</v>
      </c>
      <c r="J16" s="2">
        <v>15.1</v>
      </c>
      <c r="K16">
        <f t="shared" si="2"/>
        <v>16.225110415097355</v>
      </c>
      <c r="L16">
        <f t="shared" si="3"/>
        <v>1.2658734461605425</v>
      </c>
      <c r="M16">
        <f>SUM(L9:L18)</f>
        <v>3.5354507584881731</v>
      </c>
    </row>
    <row r="17" spans="1:12" x14ac:dyDescent="0.25">
      <c r="A17" s="4">
        <v>450.2</v>
      </c>
      <c r="B17" s="4">
        <v>0.66</v>
      </c>
      <c r="C17" s="2">
        <v>53.5</v>
      </c>
      <c r="D17">
        <f t="shared" si="0"/>
        <v>3.07457671521487</v>
      </c>
      <c r="E17">
        <f t="shared" si="1"/>
        <v>2542.7233134497505</v>
      </c>
      <c r="H17" s="2">
        <v>450.2</v>
      </c>
      <c r="I17" s="2">
        <v>0.66</v>
      </c>
      <c r="J17" s="2">
        <v>53.5</v>
      </c>
      <c r="K17">
        <f t="shared" si="2"/>
        <v>53.740461304726026</v>
      </c>
      <c r="L17">
        <f t="shared" si="3"/>
        <v>5.7821639070542524E-2</v>
      </c>
    </row>
    <row r="18" spans="1:12" x14ac:dyDescent="0.25">
      <c r="A18" s="4">
        <v>490.6</v>
      </c>
      <c r="B18" s="4">
        <v>0.56000000000000005</v>
      </c>
      <c r="C18" s="2">
        <v>40.9</v>
      </c>
      <c r="D18">
        <f t="shared" si="0"/>
        <v>2.175058469241876</v>
      </c>
      <c r="E18">
        <f t="shared" si="1"/>
        <v>1499.6210965606354</v>
      </c>
      <c r="H18" s="2">
        <v>490.6</v>
      </c>
      <c r="I18" s="2">
        <v>0.56000000000000005</v>
      </c>
      <c r="J18" s="2">
        <v>40.9</v>
      </c>
      <c r="K18">
        <f t="shared" si="2"/>
        <v>40.690301275036106</v>
      </c>
      <c r="L18">
        <f t="shared" si="3"/>
        <v>4.3973555251482381E-2</v>
      </c>
    </row>
    <row r="22" spans="1:12" x14ac:dyDescent="0.25">
      <c r="A22" t="s">
        <v>16</v>
      </c>
    </row>
    <row r="23" spans="1:12" x14ac:dyDescent="0.25">
      <c r="H23" s="1"/>
    </row>
    <row r="24" spans="1:12" x14ac:dyDescent="0.25">
      <c r="A24" s="7" t="s">
        <v>15</v>
      </c>
      <c r="F24">
        <v>0</v>
      </c>
      <c r="G24">
        <v>0</v>
      </c>
    </row>
    <row r="25" spans="1:12" x14ac:dyDescent="0.25">
      <c r="F25">
        <v>60</v>
      </c>
      <c r="G25">
        <v>60</v>
      </c>
    </row>
  </sheetData>
  <hyperlinks>
    <hyperlink ref="A2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2016-03-01T19:17:29Z</dcterms:modified>
</cp:coreProperties>
</file>