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36080" windowHeight="246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1" l="1"/>
  <c r="B43" i="1"/>
  <c r="B44" i="1"/>
  <c r="B45" i="1"/>
  <c r="B41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E33" i="1"/>
  <c r="D33" i="1"/>
  <c r="C33" i="1"/>
  <c r="B33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E24" i="1"/>
  <c r="D24" i="1"/>
  <c r="C24" i="1"/>
  <c r="B24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E15" i="1"/>
  <c r="D15" i="1"/>
  <c r="C15" i="1"/>
  <c r="B15" i="1"/>
  <c r="F42" i="1"/>
  <c r="F43" i="1"/>
  <c r="F44" i="1"/>
  <c r="F45" i="1"/>
  <c r="F41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F16" i="1"/>
  <c r="G16" i="1"/>
  <c r="H16" i="1"/>
  <c r="F17" i="1"/>
  <c r="G17" i="1"/>
  <c r="H17" i="1"/>
  <c r="F18" i="1"/>
  <c r="G18" i="1"/>
  <c r="H18" i="1"/>
  <c r="F19" i="1"/>
  <c r="G19" i="1"/>
  <c r="H19" i="1"/>
  <c r="H15" i="1"/>
  <c r="G15" i="1"/>
  <c r="F15" i="1"/>
</calcChain>
</file>

<file path=xl/sharedStrings.xml><?xml version="1.0" encoding="utf-8"?>
<sst xmlns="http://schemas.openxmlformats.org/spreadsheetml/2006/main" count="59" uniqueCount="32">
  <si>
    <t>Earth</t>
  </si>
  <si>
    <t>Temp. (K)</t>
  </si>
  <si>
    <t>EARTH</t>
  </si>
  <si>
    <t>VENUS</t>
  </si>
  <si>
    <t>Venus</t>
  </si>
  <si>
    <t>Mars</t>
  </si>
  <si>
    <t>MARS</t>
  </si>
  <si>
    <t>Parameters</t>
  </si>
  <si>
    <t>Property</t>
  </si>
  <si>
    <t>w = 1 m/s</t>
  </si>
  <si>
    <t>w=10 m/s</t>
  </si>
  <si>
    <t>e</t>
  </si>
  <si>
    <r>
      <rPr>
        <i/>
        <sz val="12"/>
        <color theme="1"/>
        <rFont val="Symbol"/>
      </rPr>
      <t>s</t>
    </r>
    <r>
      <rPr>
        <sz val="12"/>
        <color theme="1"/>
        <rFont val="Symbol"/>
      </rPr>
      <t xml:space="preserve"> </t>
    </r>
    <r>
      <rPr>
        <sz val="12"/>
        <color theme="1"/>
        <rFont val="Calibri"/>
      </rPr>
      <t>(W m</t>
    </r>
    <r>
      <rPr>
        <vertAlign val="superscript"/>
        <sz val="12"/>
        <color theme="1"/>
        <rFont val="Calibri"/>
      </rPr>
      <t>-2</t>
    </r>
    <r>
      <rPr>
        <sz val="12"/>
        <color theme="1"/>
        <rFont val="Calibri"/>
      </rPr>
      <t xml:space="preserve"> K</t>
    </r>
    <r>
      <rPr>
        <vertAlign val="superscript"/>
        <sz val="12"/>
        <color theme="1"/>
        <rFont val="Calibri"/>
      </rPr>
      <t>-4</t>
    </r>
    <r>
      <rPr>
        <sz val="12"/>
        <color theme="1"/>
        <rFont val="Calibri"/>
      </rPr>
      <t>)</t>
    </r>
  </si>
  <si>
    <r>
      <t xml:space="preserve">w </t>
    </r>
    <r>
      <rPr>
        <sz val="12"/>
        <color theme="1"/>
        <rFont val="Calibri"/>
        <family val="2"/>
        <scheme val="minor"/>
      </rPr>
      <t>(m s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</si>
  <si>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 xml:space="preserve">L </t>
    </r>
    <r>
      <rPr>
        <sz val="12"/>
        <color theme="1"/>
        <rFont val="Calibri"/>
        <family val="2"/>
        <scheme val="minor"/>
      </rPr>
      <t>(m)</t>
    </r>
  </si>
  <si>
    <r>
      <rPr>
        <i/>
        <sz val="12"/>
        <color theme="1"/>
        <rFont val="Symbol"/>
      </rPr>
      <t>h</t>
    </r>
    <r>
      <rPr>
        <i/>
        <vertAlign val="subscript"/>
        <sz val="12"/>
        <color theme="1"/>
        <rFont val="Calibri"/>
        <scheme val="minor"/>
      </rPr>
      <t>a</t>
    </r>
    <r>
      <rPr>
        <sz val="12"/>
        <color theme="1"/>
        <rFont val="Calibri"/>
        <family val="2"/>
        <scheme val="minor"/>
      </rPr>
      <t xml:space="preserve"> (Pa s)</t>
    </r>
  </si>
  <si>
    <r>
      <rPr>
        <i/>
        <sz val="12"/>
        <color theme="1"/>
        <rFont val="Symbol"/>
      </rPr>
      <t>r</t>
    </r>
    <r>
      <rPr>
        <i/>
        <vertAlign val="subscript"/>
        <sz val="12"/>
        <color theme="1"/>
        <rFont val="Calibri"/>
        <scheme val="minor"/>
      </rPr>
      <t>a</t>
    </r>
    <r>
      <rPr>
        <sz val="12"/>
        <color theme="1"/>
        <rFont val="Calibri"/>
        <family val="2"/>
        <scheme val="minor"/>
      </rPr>
      <t xml:space="preserve"> (kg m</t>
    </r>
    <r>
      <rPr>
        <vertAlign val="superscript"/>
        <sz val="12"/>
        <color theme="1"/>
        <rFont val="Calibri"/>
        <scheme val="minor"/>
      </rPr>
      <t>-3</t>
    </r>
    <r>
      <rPr>
        <sz val="12"/>
        <color theme="1"/>
        <rFont val="Calibri"/>
        <family val="2"/>
        <scheme val="minor"/>
      </rPr>
      <t>)</t>
    </r>
  </si>
  <si>
    <r>
      <t>k</t>
    </r>
    <r>
      <rPr>
        <i/>
        <vertAlign val="subscript"/>
        <sz val="12"/>
        <color theme="1"/>
        <rFont val="Calibri"/>
        <scheme val="minor"/>
      </rPr>
      <t>a</t>
    </r>
    <r>
      <rPr>
        <i/>
        <sz val="12"/>
        <color theme="1"/>
        <rFont val="Calibri"/>
        <scheme val="minor"/>
      </rPr>
      <t xml:space="preserve"> </t>
    </r>
    <r>
      <rPr>
        <sz val="12"/>
        <color theme="1"/>
        <rFont val="Calibri"/>
        <family val="2"/>
        <scheme val="minor"/>
      </rPr>
      <t>(W m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K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</si>
  <si>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c</t>
    </r>
    <r>
      <rPr>
        <i/>
        <vertAlign val="subscript"/>
        <sz val="12"/>
        <color theme="1"/>
        <rFont val="Calibri"/>
        <scheme val="minor"/>
      </rPr>
      <t>a</t>
    </r>
    <r>
      <rPr>
        <i/>
        <sz val="12"/>
        <color theme="1"/>
        <rFont val="Calibri"/>
        <scheme val="minor"/>
      </rPr>
      <t xml:space="preserve"> </t>
    </r>
    <r>
      <rPr>
        <sz val="12"/>
        <color theme="1"/>
        <rFont val="Calibri"/>
        <family val="2"/>
        <scheme val="minor"/>
      </rPr>
      <t>(J kg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 xml:space="preserve"> K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</si>
  <si>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i/>
        <sz val="12"/>
        <color theme="1"/>
        <rFont val="Symbol"/>
      </rPr>
      <t>a</t>
    </r>
    <r>
      <rPr>
        <i/>
        <sz val="12"/>
        <color theme="1"/>
        <rFont val="Calibri"/>
        <scheme val="minor"/>
      </rPr>
      <t xml:space="preserve"> </t>
    </r>
    <r>
      <rPr>
        <sz val="12"/>
        <color theme="1"/>
        <rFont val="Calibri"/>
        <family val="2"/>
        <scheme val="minor"/>
      </rPr>
      <t>(K</t>
    </r>
    <r>
      <rPr>
        <vertAlign val="superscript"/>
        <sz val="12"/>
        <color theme="1"/>
        <rFont val="Calibri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</si>
  <si>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 xml:space="preserve">g </t>
    </r>
    <r>
      <rPr>
        <sz val="12"/>
        <color theme="1"/>
        <rFont val="Calibri"/>
        <family val="2"/>
        <scheme val="minor"/>
      </rPr>
      <t>(m s</t>
    </r>
    <r>
      <rPr>
        <vertAlign val="superscript"/>
        <sz val="12"/>
        <color theme="1"/>
        <rFont val="Calibri"/>
        <scheme val="minor"/>
      </rPr>
      <t>-2</t>
    </r>
    <r>
      <rPr>
        <sz val="12"/>
        <color theme="1"/>
        <rFont val="Calibri"/>
        <family val="2"/>
        <scheme val="minor"/>
      </rPr>
      <t>)</t>
    </r>
  </si>
  <si>
    <r>
      <t>T</t>
    </r>
    <r>
      <rPr>
        <i/>
        <vertAlign val="subscript"/>
        <sz val="12"/>
        <color theme="1"/>
        <rFont val="Calibri"/>
        <scheme val="minor"/>
      </rPr>
      <t>a</t>
    </r>
    <r>
      <rPr>
        <i/>
        <sz val="12"/>
        <color theme="1"/>
        <rFont val="Calibri"/>
        <scheme val="minor"/>
      </rPr>
      <t xml:space="preserve"> </t>
    </r>
    <r>
      <rPr>
        <sz val="12"/>
        <color theme="1"/>
        <rFont val="Calibri"/>
        <family val="2"/>
        <scheme val="minor"/>
      </rPr>
      <t>(K)</t>
    </r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</si>
  <si>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conv</t>
    </r>
    <r>
      <rPr>
        <sz val="12"/>
        <color theme="1"/>
        <rFont val="Calibri"/>
        <family val="2"/>
        <scheme val="minor"/>
      </rPr>
      <t xml:space="preserve"> (free)</t>
    </r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</si>
  <si>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rad</t>
    </r>
    <r>
      <rPr>
        <sz val="12"/>
        <color theme="1"/>
        <rFont val="Calibri"/>
        <family val="2"/>
        <scheme val="minor"/>
      </rPr>
      <t>+</t>
    </r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conv</t>
    </r>
    <r>
      <rPr>
        <sz val="10"/>
        <color theme="1"/>
        <rFont val="Calibri"/>
        <scheme val="minor"/>
      </rPr>
      <t>(free)</t>
    </r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</si>
  <si>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rad</t>
    </r>
    <r>
      <rPr>
        <sz val="12"/>
        <color theme="1"/>
        <rFont val="Calibri"/>
        <family val="2"/>
        <scheme val="minor"/>
      </rPr>
      <t>+</t>
    </r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conv</t>
    </r>
    <r>
      <rPr>
        <sz val="10"/>
        <color theme="1"/>
        <rFont val="Calibri"/>
        <scheme val="minor"/>
      </rPr>
      <t>(forced)</t>
    </r>
  </si>
  <si>
    <t>Calculation of radiative and convective heat fluxes from the surfaces of lava flows erupted on Earth, Venus, Mars, Moon</t>
  </si>
  <si>
    <t>Moon</t>
  </si>
  <si>
    <t>MOON</t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</si>
  <si>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rad</t>
    </r>
    <r>
      <rPr>
        <i/>
        <sz val="12"/>
        <color theme="1"/>
        <rFont val="Calibri"/>
        <scheme val="minor"/>
      </rPr>
      <t xml:space="preserve"> </t>
    </r>
    <r>
      <rPr>
        <sz val="12"/>
        <color theme="1"/>
        <rFont val="Calibri"/>
        <family val="2"/>
        <scheme val="minor"/>
      </rPr>
      <t>(kW m</t>
    </r>
    <r>
      <rPr>
        <vertAlign val="superscript"/>
        <sz val="12"/>
        <color theme="1"/>
        <rFont val="Calibri"/>
        <scheme val="minor"/>
      </rPr>
      <t>-2</t>
    </r>
    <r>
      <rPr>
        <sz val="12"/>
        <color theme="1"/>
        <rFont val="Calibri"/>
        <family val="2"/>
        <scheme val="minor"/>
      </rPr>
      <t>)</t>
    </r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</si>
  <si>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conv</t>
    </r>
    <r>
      <rPr>
        <sz val="12"/>
        <color theme="1"/>
        <rFont val="Calibri"/>
        <family val="2"/>
        <scheme val="minor"/>
      </rPr>
      <t xml:space="preserve"> (forced)  (kW m</t>
    </r>
    <r>
      <rPr>
        <vertAlign val="superscript"/>
        <sz val="12"/>
        <color theme="1"/>
        <rFont val="Calibri"/>
        <scheme val="minor"/>
      </rPr>
      <t>-2</t>
    </r>
    <r>
      <rPr>
        <sz val="12"/>
        <color theme="1"/>
        <rFont val="Calibri"/>
        <family val="2"/>
        <scheme val="minor"/>
      </rPr>
      <t>)</t>
    </r>
  </si>
  <si>
    <r>
      <t>q</t>
    </r>
    <r>
      <rPr>
        <i/>
        <vertAlign val="subscript"/>
        <sz val="12"/>
        <color theme="1"/>
        <rFont val="Calibri"/>
        <scheme val="minor"/>
      </rPr>
      <t xml:space="preserve">tot </t>
    </r>
    <r>
      <rPr>
        <sz val="12"/>
        <color theme="1"/>
        <rFont val="Calibri"/>
        <family val="2"/>
        <scheme val="minor"/>
      </rPr>
      <t>(kW m</t>
    </r>
    <r>
      <rPr>
        <vertAlign val="superscript"/>
        <sz val="12"/>
        <color theme="1"/>
        <rFont val="Calibri"/>
        <scheme val="minor"/>
      </rPr>
      <t>-2</t>
    </r>
    <r>
      <rPr>
        <sz val="12"/>
        <color theme="1"/>
        <rFont val="Calibri"/>
        <family val="2"/>
        <scheme val="minor"/>
      </rPr>
      <t>)</t>
    </r>
  </si>
  <si>
    <r>
      <rPr>
        <i/>
        <sz val="12"/>
        <color theme="1"/>
        <rFont val="Calibri"/>
        <scheme val="minor"/>
      </rPr>
      <t>q</t>
    </r>
    <r>
      <rPr>
        <i/>
        <vertAlign val="subscript"/>
        <sz val="12"/>
        <color theme="1"/>
        <rFont val="Calibri"/>
        <scheme val="minor"/>
      </rPr>
      <t>tot</t>
    </r>
    <r>
      <rPr>
        <sz val="12"/>
        <color theme="1"/>
        <rFont val="Calibri"/>
        <family val="2"/>
        <scheme val="minor"/>
      </rPr>
      <t xml:space="preserve"> (kW m</t>
    </r>
    <r>
      <rPr>
        <vertAlign val="superscript"/>
        <sz val="12"/>
        <color theme="1"/>
        <rFont val="Calibri"/>
        <scheme val="minor"/>
      </rPr>
      <t>-2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</si>
</sst>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Symbol"/>
    </font>
    <font>
      <sz val="12"/>
      <color theme="1"/>
      <name val="Calibri"/>
    </font>
    <font>
      <vertAlign val="superscript"/>
      <sz val="12"/>
      <color theme="1"/>
      <name val="Calibri"/>
    </font>
    <font>
      <i/>
      <sz val="12"/>
      <color theme="1"/>
      <name val="Symbol"/>
    </font>
    <font>
      <i/>
      <sz val="12"/>
      <color theme="1"/>
      <name val="Calibri"/>
      <scheme val="minor"/>
    </font>
    <font>
      <vertAlign val="superscript"/>
      <sz val="12"/>
      <color theme="1"/>
      <name val="Calibri"/>
      <scheme val="minor"/>
    </font>
    <font>
      <i/>
      <vertAlign val="subscript"/>
      <sz val="12"/>
      <color theme="1"/>
      <name val="Calibri"/>
      <scheme val="minor"/>
    </font>
    <font>
      <sz val="10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Alignment="1">
      <alignment horizontal="right"/>
    </xf>
    <xf numFmtId="1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Border="1"/>
    <xf numFmtId="0" fontId="1" fillId="2" borderId="1" xfId="0" applyFont="1" applyFill="1" applyBorder="1"/>
    <xf numFmtId="0" fontId="0" fillId="2" borderId="2" xfId="0" applyFill="1" applyBorder="1"/>
    <xf numFmtId="0" fontId="0" fillId="2" borderId="4" xfId="0" applyFill="1" applyBorder="1"/>
    <xf numFmtId="0" fontId="0" fillId="3" borderId="0" xfId="0" applyFill="1" applyBorder="1"/>
    <xf numFmtId="0" fontId="1" fillId="3" borderId="1" xfId="0" applyFont="1" applyFill="1" applyBorder="1"/>
    <xf numFmtId="0" fontId="0" fillId="3" borderId="2" xfId="0" applyFill="1" applyBorder="1"/>
    <xf numFmtId="0" fontId="0" fillId="3" borderId="4" xfId="0" applyFill="1" applyBorder="1"/>
    <xf numFmtId="0" fontId="1" fillId="4" borderId="1" xfId="0" applyFont="1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0" xfId="0" applyFill="1" applyBorder="1"/>
    <xf numFmtId="0" fontId="0" fillId="2" borderId="0" xfId="0" applyFill="1" applyBorder="1" applyAlignment="1">
      <alignment horizontal="center"/>
    </xf>
    <xf numFmtId="11" fontId="0" fillId="3" borderId="0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1" fontId="0" fillId="2" borderId="0" xfId="0" applyNumberFormat="1" applyFill="1" applyBorder="1" applyAlignment="1">
      <alignment horizontal="center"/>
    </xf>
    <xf numFmtId="11" fontId="0" fillId="4" borderId="5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1" fontId="0" fillId="3" borderId="7" xfId="0" applyNumberFormat="1" applyFill="1" applyBorder="1" applyAlignment="1">
      <alignment horizontal="center"/>
    </xf>
    <xf numFmtId="11" fontId="0" fillId="3" borderId="4" xfId="0" applyNumberFormat="1" applyFill="1" applyBorder="1" applyAlignment="1">
      <alignment horizontal="center"/>
    </xf>
    <xf numFmtId="11" fontId="0" fillId="3" borderId="5" xfId="0" applyNumberFormat="1" applyFill="1" applyBorder="1" applyAlignment="1">
      <alignment horizontal="center"/>
    </xf>
    <xf numFmtId="11" fontId="0" fillId="3" borderId="6" xfId="0" applyNumberFormat="1" applyFill="1" applyBorder="1" applyAlignment="1">
      <alignment horizontal="center"/>
    </xf>
    <xf numFmtId="11" fontId="0" fillId="3" borderId="8" xfId="0" applyNumberFormat="1" applyFill="1" applyBorder="1" applyAlignment="1">
      <alignment horizontal="center"/>
    </xf>
    <xf numFmtId="11" fontId="0" fillId="4" borderId="0" xfId="0" applyNumberFormat="1" applyFill="1" applyBorder="1" applyAlignment="1">
      <alignment horizontal="center"/>
    </xf>
    <xf numFmtId="11" fontId="0" fillId="4" borderId="4" xfId="0" applyNumberFormat="1" applyFill="1" applyBorder="1" applyAlignment="1">
      <alignment horizontal="center"/>
    </xf>
    <xf numFmtId="11" fontId="0" fillId="4" borderId="7" xfId="0" applyNumberFormat="1" applyFill="1" applyBorder="1" applyAlignment="1">
      <alignment horizontal="center"/>
    </xf>
    <xf numFmtId="11" fontId="0" fillId="4" borderId="6" xfId="0" applyNumberFormat="1" applyFill="1" applyBorder="1" applyAlignment="1">
      <alignment horizontal="center"/>
    </xf>
    <xf numFmtId="11" fontId="0" fillId="4" borderId="8" xfId="0" applyNumberFormat="1" applyFill="1" applyBorder="1" applyAlignment="1">
      <alignment horizontal="center"/>
    </xf>
    <xf numFmtId="11" fontId="0" fillId="2" borderId="4" xfId="0" applyNumberFormat="1" applyFill="1" applyBorder="1" applyAlignment="1">
      <alignment horizontal="center"/>
    </xf>
    <xf numFmtId="11" fontId="0" fillId="2" borderId="5" xfId="0" applyNumberFormat="1" applyFill="1" applyBorder="1" applyAlignment="1">
      <alignment horizontal="center"/>
    </xf>
    <xf numFmtId="11" fontId="0" fillId="2" borderId="7" xfId="0" applyNumberFormat="1" applyFill="1" applyBorder="1" applyAlignment="1">
      <alignment horizontal="center"/>
    </xf>
    <xf numFmtId="11" fontId="0" fillId="2" borderId="6" xfId="0" applyNumberFormat="1" applyFill="1" applyBorder="1" applyAlignment="1">
      <alignment horizontal="center"/>
    </xf>
    <xf numFmtId="11" fontId="0" fillId="2" borderId="8" xfId="0" applyNumberFormat="1" applyFill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1" fontId="0" fillId="3" borderId="0" xfId="0" applyNumberForma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1" fillId="5" borderId="1" xfId="0" applyFont="1" applyFill="1" applyBorder="1"/>
    <xf numFmtId="0" fontId="0" fillId="5" borderId="2" xfId="0" applyFill="1" applyBorder="1"/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1" fontId="0" fillId="5" borderId="0" xfId="0" applyNumberFormat="1" applyFill="1" applyBorder="1" applyAlignment="1">
      <alignment horizontal="center"/>
    </xf>
    <xf numFmtId="11" fontId="0" fillId="5" borderId="4" xfId="0" applyNumberFormat="1" applyFill="1" applyBorder="1" applyAlignment="1">
      <alignment horizontal="center"/>
    </xf>
    <xf numFmtId="11" fontId="0" fillId="5" borderId="5" xfId="0" applyNumberForma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1" fontId="0" fillId="5" borderId="7" xfId="0" applyNumberFormat="1" applyFill="1" applyBorder="1" applyAlignment="1">
      <alignment horizontal="center"/>
    </xf>
    <xf numFmtId="11" fontId="0" fillId="5" borderId="6" xfId="0" applyNumberFormat="1" applyFill="1" applyBorder="1" applyAlignment="1">
      <alignment horizontal="center"/>
    </xf>
    <xf numFmtId="11" fontId="0" fillId="5" borderId="8" xfId="0" applyNumberForma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120" zoomScaleNormal="120" zoomScalePageLayoutView="120" workbookViewId="0">
      <selection activeCell="S22" sqref="S22"/>
    </sheetView>
  </sheetViews>
  <sheetFormatPr baseColWidth="10" defaultRowHeight="15" x14ac:dyDescent="0"/>
  <cols>
    <col min="3" max="3" width="11.6640625" customWidth="1"/>
    <col min="6" max="6" width="11" customWidth="1"/>
  </cols>
  <sheetData>
    <row r="1" spans="1:8">
      <c r="A1" s="1" t="s">
        <v>25</v>
      </c>
    </row>
    <row r="3" spans="1:8">
      <c r="A3" s="1" t="s">
        <v>7</v>
      </c>
      <c r="C3" s="51" t="s">
        <v>8</v>
      </c>
      <c r="D3" s="52" t="s">
        <v>0</v>
      </c>
      <c r="E3" s="53" t="s">
        <v>5</v>
      </c>
      <c r="F3" s="54" t="s">
        <v>4</v>
      </c>
      <c r="G3" s="57" t="s">
        <v>26</v>
      </c>
    </row>
    <row r="4" spans="1:8" ht="17">
      <c r="A4" s="48" t="s">
        <v>12</v>
      </c>
      <c r="B4" s="4">
        <v>5.6699999999999998E-8</v>
      </c>
      <c r="C4" s="55" t="s">
        <v>16</v>
      </c>
      <c r="D4" s="18">
        <v>1.2</v>
      </c>
      <c r="E4" s="19">
        <v>1.4999999999999999E-2</v>
      </c>
      <c r="F4" s="26">
        <v>60</v>
      </c>
      <c r="G4" s="58"/>
    </row>
    <row r="5" spans="1:8" ht="17">
      <c r="A5" s="49" t="s">
        <v>11</v>
      </c>
      <c r="B5" s="5">
        <v>0.9</v>
      </c>
      <c r="C5" s="55" t="s">
        <v>15</v>
      </c>
      <c r="D5" s="21">
        <v>2.1000000000000001E-4</v>
      </c>
      <c r="E5" s="19">
        <v>1.1E-5</v>
      </c>
      <c r="F5" s="38">
        <v>1.8000000000000001E-4</v>
      </c>
      <c r="G5" s="58"/>
    </row>
    <row r="6" spans="1:8" ht="17">
      <c r="A6" s="50" t="s">
        <v>13</v>
      </c>
      <c r="B6" s="5">
        <v>1</v>
      </c>
      <c r="C6" s="55" t="s">
        <v>17</v>
      </c>
      <c r="D6" s="18">
        <v>2.5000000000000001E-2</v>
      </c>
      <c r="E6" s="23">
        <v>1.6E-2</v>
      </c>
      <c r="F6" s="26">
        <v>5.7000000000000002E-2</v>
      </c>
      <c r="G6" s="58"/>
    </row>
    <row r="7" spans="1:8" ht="17">
      <c r="A7" s="50" t="s">
        <v>13</v>
      </c>
      <c r="B7" s="5">
        <v>10</v>
      </c>
      <c r="C7" s="55" t="s">
        <v>18</v>
      </c>
      <c r="D7" s="18">
        <v>1000</v>
      </c>
      <c r="E7" s="23">
        <v>840</v>
      </c>
      <c r="F7" s="26">
        <v>1140</v>
      </c>
      <c r="G7" s="58"/>
    </row>
    <row r="8" spans="1:8" ht="17">
      <c r="A8" s="50" t="s">
        <v>14</v>
      </c>
      <c r="B8" s="5">
        <v>1000</v>
      </c>
      <c r="C8" s="55" t="s">
        <v>19</v>
      </c>
      <c r="D8" s="21">
        <v>3.3999999999999998E-3</v>
      </c>
      <c r="E8" s="19">
        <v>4.7000000000000002E-3</v>
      </c>
      <c r="F8" s="38">
        <v>1.2999999999999999E-3</v>
      </c>
      <c r="G8" s="58"/>
    </row>
    <row r="9" spans="1:8" ht="16">
      <c r="C9" s="55" t="s">
        <v>20</v>
      </c>
      <c r="D9" s="18">
        <v>9.8000000000000007</v>
      </c>
      <c r="E9" s="95">
        <v>3.73</v>
      </c>
      <c r="F9" s="26">
        <v>8.8699999999999992</v>
      </c>
      <c r="G9" s="58"/>
    </row>
    <row r="10" spans="1:8" ht="17">
      <c r="C10" s="55" t="s">
        <v>21</v>
      </c>
      <c r="D10" s="18">
        <v>288</v>
      </c>
      <c r="E10" s="56">
        <v>215</v>
      </c>
      <c r="F10" s="26">
        <v>733</v>
      </c>
      <c r="G10" s="58">
        <v>277</v>
      </c>
    </row>
    <row r="11" spans="1:8">
      <c r="C11" s="3"/>
      <c r="E11" s="2"/>
    </row>
    <row r="12" spans="1:8" ht="17">
      <c r="A12" s="7" t="s">
        <v>2</v>
      </c>
      <c r="B12" s="8"/>
      <c r="C12" s="8"/>
      <c r="D12" s="8"/>
      <c r="E12" s="8"/>
      <c r="F12" s="83" t="s">
        <v>30</v>
      </c>
      <c r="G12" s="84"/>
      <c r="H12" s="85"/>
    </row>
    <row r="13" spans="1:8" ht="17">
      <c r="A13" s="9"/>
      <c r="B13" s="6"/>
      <c r="C13" s="6"/>
      <c r="D13" s="81" t="s">
        <v>29</v>
      </c>
      <c r="E13" s="82"/>
      <c r="F13" s="9" t="s">
        <v>23</v>
      </c>
      <c r="G13" s="86" t="s">
        <v>24</v>
      </c>
      <c r="H13" s="87"/>
    </row>
    <row r="14" spans="1:8" ht="17">
      <c r="A14" s="27" t="s">
        <v>1</v>
      </c>
      <c r="B14" s="18" t="s">
        <v>28</v>
      </c>
      <c r="C14" s="18" t="s">
        <v>22</v>
      </c>
      <c r="D14" s="18" t="s">
        <v>9</v>
      </c>
      <c r="E14" s="24" t="s">
        <v>10</v>
      </c>
      <c r="F14" s="9"/>
      <c r="G14" s="18" t="s">
        <v>9</v>
      </c>
      <c r="H14" s="24" t="s">
        <v>10</v>
      </c>
    </row>
    <row r="15" spans="1:8">
      <c r="A15" s="27">
        <v>1500</v>
      </c>
      <c r="B15" s="21">
        <f>$B$5*$B$4*(A15^4-$D$10^4)/1000</f>
        <v>257.98830354484994</v>
      </c>
      <c r="C15" s="21">
        <f>0.14*(($D$8*$D$7*$D$9*$D$6^2*$D$4^2*(A15-$D$10)^4)/$D$5)^(1/3)/1000</f>
        <v>9.4560029262112941</v>
      </c>
      <c r="D15" s="21">
        <f>(1/$B$8)*($D$5*$D$7*$D$6^2)^(1/3)*($A15-$D$10)*(0.036*($B$6*$B$8*$D$4/$D$5)^0.8-836)/1000</f>
        <v>0.51267487259667233</v>
      </c>
      <c r="E15" s="21">
        <f>(1/$B$8)*($D$5*$D$7*$D$6^2)^(1/3)*($A15-$D$10)*(0.036*($B$7*$B$8*$D$4/$D$5)^0.8-836)/1000</f>
        <v>3.5081617283694788</v>
      </c>
      <c r="F15" s="43">
        <f>B15+C15</f>
        <v>267.44430647106122</v>
      </c>
      <c r="G15" s="21">
        <f>B15+D15</f>
        <v>258.50097841744662</v>
      </c>
      <c r="H15" s="44">
        <f>B15+E15</f>
        <v>261.49646527321943</v>
      </c>
    </row>
    <row r="16" spans="1:8">
      <c r="A16" s="27">
        <v>1200</v>
      </c>
      <c r="B16" s="21">
        <f t="shared" ref="B16:B19" si="0">$B$5*$B$4*(A16^4-$D$10^4)/1000</f>
        <v>105.46473654484991</v>
      </c>
      <c r="C16" s="21">
        <f t="shared" ref="C16:C19" si="1">0.14*(($D$8*$D$7*$D$9*$D$6^2*$D$4^2*(A16-$D$10)^4)/$D$5)^(1/3)/1000</f>
        <v>6.4718814876965123</v>
      </c>
      <c r="D16" s="21">
        <f t="shared" ref="D16:D19" si="2">(1/$B$8)*($D$5*$D$7*$D$6^2)^(1/3)*($A16-$D$10)*(0.036*($B$6*$B$8*$D$4/$D$5)^0.8-836)/1000</f>
        <v>0.38577515165690202</v>
      </c>
      <c r="E16" s="21">
        <f t="shared" ref="E16:E19" si="3">(1/$B$8)*($D$5*$D$7*$D$6^2)^(1/3)*($A16-$D$10)*(0.036*($B$7*$B$8*$D$4/$D$5)^0.8-836)/1000</f>
        <v>2.6398048649116874</v>
      </c>
      <c r="F16" s="43">
        <f t="shared" ref="F16:F19" si="4">B16+C16</f>
        <v>111.93661803254642</v>
      </c>
      <c r="G16" s="21">
        <f t="shared" ref="G16:G19" si="5">B16+D16</f>
        <v>105.85051169650681</v>
      </c>
      <c r="H16" s="44">
        <f t="shared" ref="H16:H19" si="6">B16+E16</f>
        <v>108.10454140976159</v>
      </c>
    </row>
    <row r="17" spans="1:8">
      <c r="A17" s="27">
        <v>900</v>
      </c>
      <c r="B17" s="21">
        <f t="shared" si="0"/>
        <v>33.129711544849918</v>
      </c>
      <c r="C17" s="21">
        <f t="shared" si="1"/>
        <v>3.8022383189721749</v>
      </c>
      <c r="D17" s="21">
        <f t="shared" si="2"/>
        <v>0.25887543071713159</v>
      </c>
      <c r="E17" s="21">
        <f t="shared" si="3"/>
        <v>1.7714480014538954</v>
      </c>
      <c r="F17" s="43">
        <f t="shared" si="4"/>
        <v>36.931949863822091</v>
      </c>
      <c r="G17" s="21">
        <f t="shared" si="5"/>
        <v>33.388586975567051</v>
      </c>
      <c r="H17" s="44">
        <f t="shared" si="6"/>
        <v>34.901159546303816</v>
      </c>
    </row>
    <row r="18" spans="1:8">
      <c r="A18" s="27">
        <v>600</v>
      </c>
      <c r="B18" s="21">
        <f t="shared" si="0"/>
        <v>6.2624165448499198</v>
      </c>
      <c r="C18" s="21">
        <f t="shared" si="1"/>
        <v>1.5484965075093708</v>
      </c>
      <c r="D18" s="21">
        <f t="shared" si="2"/>
        <v>0.13197570977736123</v>
      </c>
      <c r="E18" s="21">
        <f t="shared" si="3"/>
        <v>0.90309113799610352</v>
      </c>
      <c r="F18" s="43">
        <f t="shared" si="4"/>
        <v>7.8109130523592905</v>
      </c>
      <c r="G18" s="21">
        <f t="shared" si="5"/>
        <v>6.3943922546272809</v>
      </c>
      <c r="H18" s="44">
        <f t="shared" si="6"/>
        <v>7.1655076828460231</v>
      </c>
    </row>
    <row r="19" spans="1:8">
      <c r="A19" s="28">
        <v>400</v>
      </c>
      <c r="B19" s="45">
        <f t="shared" si="0"/>
        <v>0.95529654484991999</v>
      </c>
      <c r="C19" s="45">
        <f t="shared" si="1"/>
        <v>0.39505855272243812</v>
      </c>
      <c r="D19" s="45">
        <f t="shared" si="2"/>
        <v>4.7375895817514287E-2</v>
      </c>
      <c r="E19" s="47">
        <f t="shared" si="3"/>
        <v>0.32418656235757559</v>
      </c>
      <c r="F19" s="46">
        <f t="shared" si="4"/>
        <v>1.3503550975723582</v>
      </c>
      <c r="G19" s="45">
        <f t="shared" si="5"/>
        <v>1.0026724406674343</v>
      </c>
      <c r="H19" s="47">
        <f t="shared" si="6"/>
        <v>1.2794831072074957</v>
      </c>
    </row>
    <row r="21" spans="1:8" ht="17">
      <c r="A21" s="11" t="s">
        <v>6</v>
      </c>
      <c r="B21" s="12"/>
      <c r="C21" s="12"/>
      <c r="D21" s="12"/>
      <c r="E21" s="12"/>
      <c r="F21" s="88" t="s">
        <v>30</v>
      </c>
      <c r="G21" s="89"/>
      <c r="H21" s="90"/>
    </row>
    <row r="22" spans="1:8" ht="17">
      <c r="A22" s="13"/>
      <c r="B22" s="10"/>
      <c r="C22" s="10"/>
      <c r="D22" s="91" t="s">
        <v>29</v>
      </c>
      <c r="E22" s="92"/>
      <c r="F22" s="13" t="s">
        <v>23</v>
      </c>
      <c r="G22" s="93" t="s">
        <v>24</v>
      </c>
      <c r="H22" s="94"/>
    </row>
    <row r="23" spans="1:8" ht="17">
      <c r="A23" s="29" t="s">
        <v>1</v>
      </c>
      <c r="B23" s="23" t="s">
        <v>28</v>
      </c>
      <c r="C23" s="23" t="s">
        <v>22</v>
      </c>
      <c r="D23" s="23" t="s">
        <v>9</v>
      </c>
      <c r="E23" s="25" t="s">
        <v>10</v>
      </c>
      <c r="F23" s="13"/>
      <c r="G23" s="23" t="s">
        <v>9</v>
      </c>
      <c r="H23" s="25" t="s">
        <v>10</v>
      </c>
    </row>
    <row r="24" spans="1:8">
      <c r="A24" s="29">
        <v>1500</v>
      </c>
      <c r="B24" s="19">
        <f>$B$5*$B$4*(A24^4-$E$10^4)/1000</f>
        <v>258.23033661560629</v>
      </c>
      <c r="C24" s="19">
        <f>0.14*(($E$8*$E$7*$E$9*$E$6^2*$E$4^2*(A24-$E$10)^4)/$E$5)^(1/3)/1000</f>
        <v>0.83247422780379132</v>
      </c>
      <c r="D24" s="19">
        <f>(1/$B$8)*($E$5*$E$7*$E$6^2)^(1/3)*($A24-$E$10)*(0.036*($B$6*$B$8*$E$4/$E$5)^0.8-836)/1000</f>
        <v>3.552919865345544E-2</v>
      </c>
      <c r="E24" s="19">
        <f>(1/$B$8)*($E$5*$E$7*$E$6^2)^(1/3)*($A24-$E$10)*(0.036*($B$7*$B$8*$E$4/$E$5)^0.8-836)/1000</f>
        <v>0.30017282094988207</v>
      </c>
      <c r="F24" s="34">
        <f>B24+C24</f>
        <v>259.06281084341009</v>
      </c>
      <c r="G24" s="19">
        <f>B24+D24</f>
        <v>258.26586581425977</v>
      </c>
      <c r="H24" s="35">
        <f>B24+E24</f>
        <v>258.53050943655614</v>
      </c>
    </row>
    <row r="25" spans="1:8">
      <c r="A25" s="29">
        <v>1200</v>
      </c>
      <c r="B25" s="19">
        <f t="shared" ref="B25:B28" si="7">$B$5*$B$4*(A25^4-$E$10^4)/1000</f>
        <v>105.70676961560626</v>
      </c>
      <c r="C25" s="19">
        <f t="shared" ref="C25:C28" si="8">0.14*(($E$8*$E$7*$E$9*$E$6^2*$E$4^2*(A25-$E$10)^4)/$E$5)^(1/3)/1000</f>
        <v>0.58400280675619398</v>
      </c>
      <c r="D25" s="19">
        <f t="shared" ref="D25:D28" si="9">(1/$B$8)*($E$5*$E$7*$E$6^2)^(1/3)*($A25-$E$10)*(0.036*($B$6*$B$8*$E$4/$E$5)^0.8-836)/1000</f>
        <v>2.7234444104010588E-2</v>
      </c>
      <c r="E25" s="19">
        <f t="shared" ref="E25:E28" si="10">(1/$B$8)*($E$5*$E$7*$E$6^2)^(1/3)*($A25-$E$10)*(0.036*($B$7*$B$8*$E$4/$E$5)^0.8-836)/1000</f>
        <v>0.23009356314057106</v>
      </c>
      <c r="F25" s="34">
        <f t="shared" ref="F25:F28" si="11">B25+C25</f>
        <v>106.29077242236245</v>
      </c>
      <c r="G25" s="19">
        <f t="shared" ref="G25:G28" si="12">B25+D25</f>
        <v>105.73400405971027</v>
      </c>
      <c r="H25" s="35">
        <f t="shared" ref="H25:H28" si="13">B25+E25</f>
        <v>105.93686317874683</v>
      </c>
    </row>
    <row r="26" spans="1:8">
      <c r="A26" s="29">
        <v>900</v>
      </c>
      <c r="B26" s="19">
        <f t="shared" si="7"/>
        <v>33.371744615606254</v>
      </c>
      <c r="C26" s="19">
        <f t="shared" si="8"/>
        <v>0.35982173144040802</v>
      </c>
      <c r="D26" s="19">
        <f t="shared" si="9"/>
        <v>1.893968955456574E-2</v>
      </c>
      <c r="E26" s="19">
        <f t="shared" si="10"/>
        <v>0.16001430533126007</v>
      </c>
      <c r="F26" s="34">
        <f t="shared" si="11"/>
        <v>33.731566347046659</v>
      </c>
      <c r="G26" s="19">
        <f t="shared" si="12"/>
        <v>33.390684305160818</v>
      </c>
      <c r="H26" s="35">
        <f t="shared" si="13"/>
        <v>33.531758920937513</v>
      </c>
    </row>
    <row r="27" spans="1:8">
      <c r="A27" s="29">
        <v>600</v>
      </c>
      <c r="B27" s="19">
        <f t="shared" si="7"/>
        <v>6.5044496156062506</v>
      </c>
      <c r="C27" s="19">
        <f t="shared" si="8"/>
        <v>0.16689664240508542</v>
      </c>
      <c r="D27" s="19">
        <f t="shared" si="9"/>
        <v>1.0644935005120891E-2</v>
      </c>
      <c r="E27" s="19">
        <f t="shared" si="10"/>
        <v>8.9935047521949085E-2</v>
      </c>
      <c r="F27" s="34">
        <f t="shared" si="11"/>
        <v>6.6713462580113356</v>
      </c>
      <c r="G27" s="19">
        <f t="shared" si="12"/>
        <v>6.5150945506113711</v>
      </c>
      <c r="H27" s="35">
        <f t="shared" si="13"/>
        <v>6.5943846631281993</v>
      </c>
    </row>
    <row r="28" spans="1:8">
      <c r="A28" s="30">
        <v>300</v>
      </c>
      <c r="B28" s="33">
        <f t="shared" si="7"/>
        <v>0.30430461560625005</v>
      </c>
      <c r="C28" s="33">
        <f t="shared" si="8"/>
        <v>2.2270255246716289E-2</v>
      </c>
      <c r="D28" s="33">
        <f t="shared" si="9"/>
        <v>2.3501804556760402E-3</v>
      </c>
      <c r="E28" s="37">
        <f t="shared" si="10"/>
        <v>1.985578971263811E-2</v>
      </c>
      <c r="F28" s="36">
        <f t="shared" si="11"/>
        <v>0.32657487085296633</v>
      </c>
      <c r="G28" s="33">
        <f t="shared" si="12"/>
        <v>0.30665479606192608</v>
      </c>
      <c r="H28" s="37">
        <f t="shared" si="13"/>
        <v>0.32416040531888818</v>
      </c>
    </row>
    <row r="30" spans="1:8" ht="17">
      <c r="A30" s="14" t="s">
        <v>3</v>
      </c>
      <c r="B30" s="15"/>
      <c r="C30" s="15"/>
      <c r="D30" s="15"/>
      <c r="E30" s="15"/>
      <c r="F30" s="71" t="s">
        <v>30</v>
      </c>
      <c r="G30" s="72"/>
      <c r="H30" s="73"/>
    </row>
    <row r="31" spans="1:8" ht="17">
      <c r="A31" s="16"/>
      <c r="B31" s="17"/>
      <c r="C31" s="17"/>
      <c r="D31" s="74" t="s">
        <v>29</v>
      </c>
      <c r="E31" s="75"/>
      <c r="F31" s="16" t="s">
        <v>23</v>
      </c>
      <c r="G31" s="76" t="s">
        <v>24</v>
      </c>
      <c r="H31" s="77"/>
    </row>
    <row r="32" spans="1:8" ht="17">
      <c r="A32" s="31" t="s">
        <v>1</v>
      </c>
      <c r="B32" s="26" t="s">
        <v>28</v>
      </c>
      <c r="C32" s="26" t="s">
        <v>22</v>
      </c>
      <c r="D32" s="26" t="s">
        <v>9</v>
      </c>
      <c r="E32" s="20" t="s">
        <v>10</v>
      </c>
      <c r="F32" s="16"/>
      <c r="G32" s="26" t="s">
        <v>9</v>
      </c>
      <c r="H32" s="20" t="s">
        <v>10</v>
      </c>
    </row>
    <row r="33" spans="1:8">
      <c r="A33" s="31">
        <v>1500</v>
      </c>
      <c r="B33" s="38">
        <f>$B$5*$B$4*(A33^4-$F$10^4)/1000</f>
        <v>243.60806167034337</v>
      </c>
      <c r="C33" s="38">
        <f>0.14*(($F$8*$F$7*$F$9*$F$6^2*$F$4^2*(A33-$F$10)^4)/$F$5)^(1/3)/1000</f>
        <v>93.262208972636998</v>
      </c>
      <c r="D33" s="38">
        <f>(1/$B$8)*($F$5*$F$7*$F$6^2)^(1/3)*($A33-$F$10)*(0.036*($B$6*$B$8*$F$4/$F$5)^0.8-836)/1000</f>
        <v>15.818843438207024</v>
      </c>
      <c r="E33" s="38">
        <f>(1/$B$8)*($F$5*$F$7*$F$6^2)^(1/3)*($A33-$F$10)*(0.036*($B$7*$B$8*$F$4/$F$5)^0.8-836)/1000</f>
        <v>100.10757457234322</v>
      </c>
      <c r="F33" s="39">
        <f>B33+C33</f>
        <v>336.87027064298036</v>
      </c>
      <c r="G33" s="38">
        <f>B33+D33</f>
        <v>259.42690510855039</v>
      </c>
      <c r="H33" s="22">
        <f>B33+E33</f>
        <v>343.71563624268663</v>
      </c>
    </row>
    <row r="34" spans="1:8">
      <c r="A34" s="31">
        <v>1200</v>
      </c>
      <c r="B34" s="38">
        <f t="shared" ref="B34:B37" si="14">$B$5*$B$4*(A34^4-$F$10^4)/1000</f>
        <v>91.084494670343361</v>
      </c>
      <c r="C34" s="38">
        <f t="shared" ref="C34:C37" si="15">0.14*(($F$8*$F$7*$F$9*$F$6^2*$F$4^2*(A34-$F$10)^4)/$F$5)^(1/3)/1000</f>
        <v>48.128358908631341</v>
      </c>
      <c r="D34" s="38">
        <f t="shared" ref="D34:D37" si="16">(1/$B$8)*($F$5*$F$7*$F$6^2)^(1/3)*($A34-$F$10)*(0.036*($B$6*$B$8*$F$4/$F$5)^0.8-836)/1000</f>
        <v>9.6315513502512147</v>
      </c>
      <c r="E34" s="38">
        <f t="shared" ref="E34:E37" si="17">(1/$B$8)*($F$5*$F$7*$F$6^2)^(1/3)*($A34-$F$10)*(0.036*($B$7*$B$8*$F$4/$F$5)^0.8-836)/1000</f>
        <v>60.952069524490604</v>
      </c>
      <c r="F34" s="39">
        <f t="shared" ref="F34:F37" si="18">B34+C34</f>
        <v>139.21285357897472</v>
      </c>
      <c r="G34" s="38">
        <f t="shared" ref="G34:G37" si="19">B34+D34</f>
        <v>100.71604602059458</v>
      </c>
      <c r="H34" s="22">
        <f t="shared" ref="H34:H37" si="20">B34+E34</f>
        <v>152.03656419483397</v>
      </c>
    </row>
    <row r="35" spans="1:8">
      <c r="A35" s="31">
        <v>1050</v>
      </c>
      <c r="B35" s="38">
        <f t="shared" si="14"/>
        <v>47.295970607843373</v>
      </c>
      <c r="C35" s="38">
        <f t="shared" si="15"/>
        <v>28.711611053868499</v>
      </c>
      <c r="D35" s="38">
        <f t="shared" si="16"/>
        <v>6.5379053062733075</v>
      </c>
      <c r="E35" s="38">
        <f t="shared" si="17"/>
        <v>41.374317000564282</v>
      </c>
      <c r="F35" s="39">
        <f t="shared" si="18"/>
        <v>76.007581661711868</v>
      </c>
      <c r="G35" s="38">
        <f t="shared" si="19"/>
        <v>53.833875914116682</v>
      </c>
      <c r="H35" s="22">
        <f t="shared" si="20"/>
        <v>88.670287608407648</v>
      </c>
    </row>
    <row r="36" spans="1:8">
      <c r="A36" s="31">
        <v>900</v>
      </c>
      <c r="B36" s="38">
        <f t="shared" si="14"/>
        <v>18.74946967034337</v>
      </c>
      <c r="C36" s="38">
        <f t="shared" si="15"/>
        <v>12.216135485441244</v>
      </c>
      <c r="D36" s="38">
        <f t="shared" si="16"/>
        <v>3.444259262295402</v>
      </c>
      <c r="E36" s="38">
        <f t="shared" si="17"/>
        <v>21.796564476637965</v>
      </c>
      <c r="F36" s="39">
        <f t="shared" si="18"/>
        <v>30.965605155784615</v>
      </c>
      <c r="G36" s="38">
        <f t="shared" si="19"/>
        <v>22.19372893263877</v>
      </c>
      <c r="H36" s="22">
        <f t="shared" si="20"/>
        <v>40.546034146981334</v>
      </c>
    </row>
    <row r="37" spans="1:8">
      <c r="A37" s="32">
        <v>800</v>
      </c>
      <c r="B37" s="40">
        <f t="shared" si="14"/>
        <v>6.1705746703433695</v>
      </c>
      <c r="C37" s="40">
        <f t="shared" si="15"/>
        <v>3.6147501363232268</v>
      </c>
      <c r="D37" s="40">
        <f t="shared" si="16"/>
        <v>1.3818285663101313</v>
      </c>
      <c r="E37" s="42">
        <f t="shared" si="17"/>
        <v>8.744729460687088</v>
      </c>
      <c r="F37" s="41">
        <f t="shared" si="18"/>
        <v>9.7853248066665959</v>
      </c>
      <c r="G37" s="40">
        <f t="shared" si="19"/>
        <v>7.5524032366535003</v>
      </c>
      <c r="H37" s="42">
        <f t="shared" si="20"/>
        <v>14.915304131030457</v>
      </c>
    </row>
    <row r="39" spans="1:8">
      <c r="A39" s="59" t="s">
        <v>27</v>
      </c>
      <c r="B39" s="60"/>
      <c r="C39" s="60"/>
      <c r="D39" s="60"/>
      <c r="E39" s="60"/>
      <c r="F39" s="78"/>
      <c r="G39" s="79"/>
      <c r="H39" s="80"/>
    </row>
    <row r="40" spans="1:8" ht="17">
      <c r="A40" s="62" t="s">
        <v>1</v>
      </c>
      <c r="B40" s="58" t="s">
        <v>28</v>
      </c>
      <c r="C40" s="58"/>
      <c r="D40" s="58"/>
      <c r="E40" s="63"/>
      <c r="F40" s="61" t="s">
        <v>31</v>
      </c>
      <c r="G40" s="58"/>
      <c r="H40" s="63"/>
    </row>
    <row r="41" spans="1:8">
      <c r="A41" s="62">
        <v>1500</v>
      </c>
      <c r="B41" s="64">
        <f>$B$5*$B$4*(A41^4-$G$10^4)/1000</f>
        <v>258.03894406832575</v>
      </c>
      <c r="C41" s="64"/>
      <c r="D41" s="64"/>
      <c r="E41" s="64"/>
      <c r="F41" s="65">
        <f>B41</f>
        <v>258.03894406832575</v>
      </c>
      <c r="G41" s="64"/>
      <c r="H41" s="66"/>
    </row>
    <row r="42" spans="1:8">
      <c r="A42" s="62">
        <v>1200</v>
      </c>
      <c r="B42" s="64">
        <f t="shared" ref="B42:B45" si="21">$B$5*$B$4*(A42^4-$G$10^4)/1000</f>
        <v>105.51537706832578</v>
      </c>
      <c r="C42" s="64"/>
      <c r="D42" s="64"/>
      <c r="E42" s="64"/>
      <c r="F42" s="65">
        <f t="shared" ref="F42:F45" si="22">B42</f>
        <v>105.51537706832578</v>
      </c>
      <c r="G42" s="64"/>
      <c r="H42" s="66"/>
    </row>
    <row r="43" spans="1:8">
      <c r="A43" s="62">
        <v>900</v>
      </c>
      <c r="B43" s="64">
        <f t="shared" si="21"/>
        <v>33.180352068325774</v>
      </c>
      <c r="C43" s="64"/>
      <c r="D43" s="64"/>
      <c r="E43" s="64"/>
      <c r="F43" s="65">
        <f t="shared" si="22"/>
        <v>33.180352068325774</v>
      </c>
      <c r="G43" s="64"/>
      <c r="H43" s="66"/>
    </row>
    <row r="44" spans="1:8">
      <c r="A44" s="62">
        <v>600</v>
      </c>
      <c r="B44" s="64">
        <f t="shared" si="21"/>
        <v>6.3130570683257705</v>
      </c>
      <c r="C44" s="64"/>
      <c r="D44" s="64"/>
      <c r="E44" s="64"/>
      <c r="F44" s="65">
        <f t="shared" si="22"/>
        <v>6.3130570683257705</v>
      </c>
      <c r="G44" s="64"/>
      <c r="H44" s="66"/>
    </row>
    <row r="45" spans="1:8">
      <c r="A45" s="67">
        <v>400</v>
      </c>
      <c r="B45" s="70">
        <f t="shared" si="21"/>
        <v>1.00593706832577</v>
      </c>
      <c r="C45" s="68"/>
      <c r="D45" s="68"/>
      <c r="E45" s="68"/>
      <c r="F45" s="69">
        <f t="shared" si="22"/>
        <v>1.00593706832577</v>
      </c>
      <c r="G45" s="68"/>
      <c r="H45" s="70"/>
    </row>
  </sheetData>
  <mergeCells count="10">
    <mergeCell ref="F12:H12"/>
    <mergeCell ref="G13:H13"/>
    <mergeCell ref="F21:H21"/>
    <mergeCell ref="D22:E22"/>
    <mergeCell ref="G22:H22"/>
    <mergeCell ref="F30:H30"/>
    <mergeCell ref="D31:E31"/>
    <mergeCell ref="G31:H31"/>
    <mergeCell ref="F39:H39"/>
    <mergeCell ref="D13:E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Hawaii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Fagents</dc:creator>
  <cp:lastModifiedBy>Sarah Fagents</cp:lastModifiedBy>
  <dcterms:created xsi:type="dcterms:W3CDTF">2012-10-16T03:05:29Z</dcterms:created>
  <dcterms:modified xsi:type="dcterms:W3CDTF">2012-10-18T01:53:36Z</dcterms:modified>
</cp:coreProperties>
</file>