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Sheet1!$B$13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Sheet1!$B$18</definedName>
    <definedName name="solver_lhs2" localSheetId="0" hidden="1">Sheet1!$B$19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Sheet1!$B$18</definedName>
    <definedName name="solver_pre" localSheetId="0" hidden="1">0.000001</definedName>
    <definedName name="solver_rel1" localSheetId="0" hidden="1">2</definedName>
    <definedName name="solver_rel2" localSheetId="0" hidden="1">2</definedName>
    <definedName name="solver_rhs1" localSheetId="0" hidden="1">Sheet1!$B$8</definedName>
    <definedName name="solver_rhs2" localSheetId="0" hidden="1">Sheet1!$B$9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B6" i="1"/>
  <c r="B8"/>
  <c r="B9"/>
  <c r="B16" l="1"/>
  <c r="B15"/>
  <c r="B18" l="1"/>
  <c r="B19"/>
</calcChain>
</file>

<file path=xl/sharedStrings.xml><?xml version="1.0" encoding="utf-8"?>
<sst xmlns="http://schemas.openxmlformats.org/spreadsheetml/2006/main" count="18" uniqueCount="15">
  <si>
    <t>V(0) =</t>
  </si>
  <si>
    <t>r =</t>
  </si>
  <si>
    <t>sigma =</t>
  </si>
  <si>
    <t>T =</t>
  </si>
  <si>
    <t>w_E =</t>
  </si>
  <si>
    <t>E(0) =</t>
  </si>
  <si>
    <t>d_+ =</t>
  </si>
  <si>
    <t>d_- =</t>
  </si>
  <si>
    <t>alpha =</t>
  </si>
  <si>
    <t>w_D =</t>
  </si>
  <si>
    <t>D(0) =</t>
  </si>
  <si>
    <t>F_alpha =</t>
  </si>
  <si>
    <t>C(V(0),sigma,r,T,F_alpha)</t>
  </si>
  <si>
    <t>D(V(0),sigma,r,T,F_alpha)</t>
  </si>
  <si>
    <t>found by solver so that D(0)=D(V(0),sigma,r,T,F_alpha)</t>
  </si>
</sst>
</file>

<file path=xl/styles.xml><?xml version="1.0" encoding="utf-8"?>
<styleSheet xmlns="http://schemas.openxmlformats.org/spreadsheetml/2006/main">
  <numFmts count="1">
    <numFmt numFmtId="164" formatCode="0.0000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2D69A"/>
        <bgColor indexed="64"/>
      </patternFill>
    </fill>
    <fill>
      <patternFill patternType="solid">
        <fgColor rgb="FFEAF1DD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0" fillId="2" borderId="0" xfId="0" applyFill="1"/>
    <xf numFmtId="9" fontId="0" fillId="2" borderId="0" xfId="0" applyNumberFormat="1" applyFill="1"/>
    <xf numFmtId="164" fontId="0" fillId="3" borderId="0" xfId="0" applyNumberFormat="1" applyFill="1"/>
    <xf numFmtId="0" fontId="0" fillId="3" borderId="0" xfId="0" applyFill="1"/>
    <xf numFmtId="9" fontId="0" fillId="0" borderId="0" xfId="0" applyNumberFormat="1" applyFill="1"/>
    <xf numFmtId="2" fontId="0" fillId="2" borderId="0" xfId="0" applyNumberFormat="1" applyFill="1"/>
    <xf numFmtId="2" fontId="0" fillId="4" borderId="0" xfId="0" applyNumberFormat="1" applyFill="1"/>
    <xf numFmtId="0" fontId="0" fillId="5" borderId="0" xfId="0" applyFill="1"/>
    <xf numFmtId="9" fontId="0" fillId="5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AF1DD"/>
      <color rgb="FFC2D69A"/>
      <color rgb="FFDDE9F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P24"/>
  <sheetViews>
    <sheetView tabSelected="1" zoomScale="80" zoomScaleNormal="80" workbookViewId="0"/>
  </sheetViews>
  <sheetFormatPr defaultRowHeight="15"/>
  <cols>
    <col min="1" max="1" width="25.5703125" customWidth="1"/>
    <col min="2" max="2" width="14" customWidth="1"/>
    <col min="3" max="3" width="11.5703125" bestFit="1" customWidth="1"/>
    <col min="4" max="4" width="10.85546875" customWidth="1"/>
    <col min="5" max="5" width="11.5703125" bestFit="1" customWidth="1"/>
    <col min="6" max="6" width="11.7109375" bestFit="1" customWidth="1"/>
    <col min="7" max="7" width="11.5703125" bestFit="1" customWidth="1"/>
    <col min="8" max="8" width="11" bestFit="1" customWidth="1"/>
    <col min="9" max="9" width="11.5703125" bestFit="1" customWidth="1"/>
    <col min="10" max="11" width="11" bestFit="1" customWidth="1"/>
    <col min="12" max="12" width="12.140625" bestFit="1" customWidth="1"/>
  </cols>
  <sheetData>
    <row r="1" spans="1:8">
      <c r="A1" t="s">
        <v>0</v>
      </c>
      <c r="B1" s="2">
        <v>100</v>
      </c>
    </row>
    <row r="2" spans="1:8">
      <c r="A2" t="s">
        <v>1</v>
      </c>
      <c r="B2" s="3">
        <v>0.05</v>
      </c>
    </row>
    <row r="3" spans="1:8">
      <c r="A3" t="s">
        <v>2</v>
      </c>
      <c r="B3" s="3">
        <v>0.3</v>
      </c>
    </row>
    <row r="4" spans="1:8">
      <c r="A4" t="s">
        <v>3</v>
      </c>
      <c r="B4" s="9">
        <v>1</v>
      </c>
    </row>
    <row r="5" spans="1:8">
      <c r="A5" t="s">
        <v>9</v>
      </c>
      <c r="B5" s="10">
        <v>0.5</v>
      </c>
    </row>
    <row r="6" spans="1:8">
      <c r="A6" t="s">
        <v>4</v>
      </c>
      <c r="B6" s="6">
        <f>1-B5</f>
        <v>0.5</v>
      </c>
    </row>
    <row r="8" spans="1:8">
      <c r="A8" t="s">
        <v>10</v>
      </c>
      <c r="B8">
        <f>B1*B5</f>
        <v>50</v>
      </c>
    </row>
    <row r="9" spans="1:8">
      <c r="A9" t="s">
        <v>5</v>
      </c>
      <c r="B9">
        <f>B1*B6</f>
        <v>50</v>
      </c>
    </row>
    <row r="11" spans="1:8">
      <c r="A11" t="s">
        <v>8</v>
      </c>
      <c r="B11" s="8">
        <v>0.8</v>
      </c>
    </row>
    <row r="13" spans="1:8">
      <c r="A13" t="s">
        <v>11</v>
      </c>
      <c r="B13" s="4">
        <v>52.797671857990451</v>
      </c>
      <c r="D13" s="5" t="s">
        <v>14</v>
      </c>
      <c r="E13" s="5"/>
      <c r="F13" s="5"/>
      <c r="G13" s="5"/>
      <c r="H13" s="5"/>
    </row>
    <row r="15" spans="1:8">
      <c r="A15" t="s">
        <v>6</v>
      </c>
      <c r="B15" s="1">
        <f>(LN(B1/B13)+(B2+B3^2/2)*B4)/(B3*SQRT(B4))</f>
        <v>2.4456769661556419</v>
      </c>
    </row>
    <row r="16" spans="1:8">
      <c r="A16" t="s">
        <v>7</v>
      </c>
      <c r="B16" s="1">
        <f>(LN(B1/B13)+(B2-B3^2/2)*B4)/(B3*SQRT(B4))</f>
        <v>2.1456769661556421</v>
      </c>
    </row>
    <row r="17" spans="1:16">
      <c r="B17" s="1"/>
    </row>
    <row r="18" spans="1:16">
      <c r="A18" t="s">
        <v>13</v>
      </c>
      <c r="B18" s="1">
        <f>EXP(-B2*B4)*B13*NORMSDIST(B16)+B11*B1*NORMSDIST(-B15)</f>
        <v>50.000000004183761</v>
      </c>
    </row>
    <row r="19" spans="1:16">
      <c r="A19" t="s">
        <v>12</v>
      </c>
      <c r="B19" s="1">
        <f>B1*NORMSDIST(B15)-EXP(-B2*B4)*B13*NORMSDIST(B16)</f>
        <v>49.855419520301247</v>
      </c>
    </row>
    <row r="20" spans="1:16">
      <c r="B20" s="1"/>
    </row>
    <row r="22" spans="1:16">
      <c r="A22" t="s">
        <v>8</v>
      </c>
      <c r="B22" s="7">
        <v>0.5</v>
      </c>
      <c r="C22" s="7">
        <v>0.6</v>
      </c>
      <c r="D22" s="7">
        <v>0.7</v>
      </c>
      <c r="E22" s="7">
        <v>0.8</v>
      </c>
      <c r="F22" s="7">
        <v>0.9</v>
      </c>
      <c r="G22" s="7">
        <v>1</v>
      </c>
    </row>
    <row r="23" spans="1:16">
      <c r="A23" t="s">
        <v>11</v>
      </c>
      <c r="B23" s="1">
        <v>53.046549391950975</v>
      </c>
      <c r="C23" s="1">
        <v>52.961101990792066</v>
      </c>
      <c r="D23" s="1">
        <v>52.878193485173071</v>
      </c>
      <c r="E23" s="1">
        <v>52.797671854506007</v>
      </c>
      <c r="F23" s="1">
        <v>52.719398637742266</v>
      </c>
      <c r="G23" s="1">
        <v>52.643245428892904</v>
      </c>
      <c r="I23" s="1"/>
      <c r="J23" s="1"/>
      <c r="K23" s="1"/>
      <c r="L23" s="1"/>
      <c r="M23" s="1"/>
      <c r="N23" s="1"/>
      <c r="O23" s="1"/>
      <c r="P23" s="1"/>
    </row>
    <row r="24" spans="1:16">
      <c r="A24" t="s">
        <v>12</v>
      </c>
      <c r="B24" s="1">
        <v>49.622530703325019</v>
      </c>
      <c r="C24" s="1">
        <v>49.702471672051828</v>
      </c>
      <c r="D24" s="1">
        <v>49.780054410839838</v>
      </c>
      <c r="E24" s="1">
        <v>49.855419523562887</v>
      </c>
      <c r="F24" s="1">
        <v>49.928695108427696</v>
      </c>
      <c r="G24" s="1">
        <v>50.000000014188828</v>
      </c>
      <c r="I24" s="1"/>
      <c r="J24" s="1"/>
      <c r="K24" s="1"/>
      <c r="L24" s="1"/>
      <c r="M24" s="1"/>
      <c r="N24" s="1"/>
      <c r="O24" s="1"/>
      <c r="P2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2015-11-06T11:12:57Z</dcterms:modified>
</cp:coreProperties>
</file>