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</definedName>
    <definedName name="solver_lhs2" localSheetId="0" hidden="1">Sheet1!$B$12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7" i="1"/>
  <c r="B20"/>
  <c r="B17" l="1"/>
  <c r="B16"/>
  <c r="B18" l="1"/>
  <c r="B11"/>
  <c r="B10"/>
  <c r="B21" l="1"/>
  <c r="B22" s="1"/>
  <c r="B12"/>
</calcChain>
</file>

<file path=xl/sharedStrings.xml><?xml version="1.0" encoding="utf-8"?>
<sst xmlns="http://schemas.openxmlformats.org/spreadsheetml/2006/main" count="18" uniqueCount="16">
  <si>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</si>
  <si>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</si>
  <si>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</si>
  <si>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</si>
  <si>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</si>
  <si>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</si>
  <si>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</si>
  <si>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</si>
  <si>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</si>
  <si>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</si>
  <si>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</si>
  <si>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</si>
  <si>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mu_V =</t>
  </si>
  <si>
    <t>mu_E =</t>
  </si>
  <si>
    <t>mu_D =</t>
  </si>
  <si>
    <t>found by solver so that E(0)=C(V(0),sigma,r,T,F)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</si>
</sst>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2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8">
      <c r="A1" t="s">
        <v>0</v>
      </c>
      <c r="B1" s="3">
        <v>100</v>
      </c>
    </row>
    <row r="2" spans="1:8">
      <c r="A2" t="s">
        <v>1</v>
      </c>
      <c r="B2" s="4">
        <v>0.05</v>
      </c>
    </row>
    <row r="3" spans="1:8">
      <c r="A3" t="s">
        <v>2</v>
      </c>
      <c r="B3" s="4">
        <v>0.3</v>
      </c>
    </row>
    <row r="4" spans="1:8">
      <c r="A4" t="s">
        <v>3</v>
      </c>
      <c r="B4" s="3">
        <v>1</v>
      </c>
    </row>
    <row r="5" spans="1:8">
      <c r="A5" t="s">
        <v>4</v>
      </c>
      <c r="B5" s="4">
        <v>0.5</v>
      </c>
    </row>
    <row r="7" spans="1:8">
      <c r="A7" t="s">
        <v>5</v>
      </c>
      <c r="B7">
        <f>B1*B5</f>
        <v>50</v>
      </c>
    </row>
    <row r="8" spans="1:8">
      <c r="A8" t="s">
        <v>7</v>
      </c>
      <c r="B8" s="5">
        <v>52.643245496619002</v>
      </c>
      <c r="D8" s="6" t="s">
        <v>15</v>
      </c>
      <c r="E8" s="6"/>
      <c r="F8" s="6"/>
      <c r="G8" s="6"/>
      <c r="H8" s="6"/>
    </row>
    <row r="10" spans="1:8">
      <c r="A10" t="s">
        <v>6</v>
      </c>
      <c r="B10" s="1">
        <f>(LN(B1/B8)+(B2+B3^2/2)*B4)/(B3*SQRT(B4))</f>
        <v>2.4554408210018828</v>
      </c>
    </row>
    <row r="11" spans="1:8">
      <c r="A11" t="s">
        <v>8</v>
      </c>
      <c r="B11" s="1">
        <f>(LN(B1/B8)+(B2-B3^2/2)*B4)/(B3*SQRT(B4))</f>
        <v>2.1554408210018829</v>
      </c>
    </row>
    <row r="12" spans="1:8">
      <c r="A12" t="s">
        <v>9</v>
      </c>
      <c r="B12" s="1">
        <f>B1*NORMSDIST(B10)-EXP(-B2*B4)*B8*NORMSDIST(B11)</f>
        <v>49.999999950768455</v>
      </c>
    </row>
    <row r="14" spans="1:8">
      <c r="A14" t="s">
        <v>10</v>
      </c>
      <c r="B14" s="4">
        <v>0.1</v>
      </c>
    </row>
    <row r="16" spans="1:8">
      <c r="A16" t="s">
        <v>6</v>
      </c>
      <c r="B16" s="1">
        <f>(LN(B1/B8)+(B14+B3^2/2)*B4)/(B3*SQRT(B4))</f>
        <v>2.6221074876685497</v>
      </c>
    </row>
    <row r="17" spans="1:8">
      <c r="A17" t="s">
        <v>8</v>
      </c>
      <c r="B17" s="1">
        <f>(LN(B1/B8)+(B14-B3^2/2)*B4)/(B3*SQRT(B4))</f>
        <v>2.3221074876685495</v>
      </c>
    </row>
    <row r="18" spans="1:8">
      <c r="A18" t="s">
        <v>11</v>
      </c>
      <c r="B18" s="1">
        <f>B1*NORMSDIST(B16)-EXP(-B14*B4)*B8*NORMSDIST(B17)</f>
        <v>52.411228077139974</v>
      </c>
    </row>
    <row r="19" spans="1:8">
      <c r="E19" s="7"/>
      <c r="F19" s="7"/>
      <c r="G19" s="7"/>
      <c r="H19" s="7"/>
    </row>
    <row r="20" spans="1:8">
      <c r="A20" t="s">
        <v>12</v>
      </c>
      <c r="B20" s="2">
        <f>EXP(B14*B4)-1</f>
        <v>0.10517091807564771</v>
      </c>
    </row>
    <row r="21" spans="1:8">
      <c r="A21" t="s">
        <v>13</v>
      </c>
      <c r="B21" s="2">
        <f>(EXP(B14*B4)*B18-B7)/B7</f>
        <v>0.158467301029699</v>
      </c>
    </row>
    <row r="22" spans="1:8">
      <c r="A22" t="s">
        <v>14</v>
      </c>
      <c r="B22" s="2">
        <f>(B20-B5*B21)/(1-B5)</f>
        <v>5.1874535121596427E-2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2016-08-15T08:51:29Z</dcterms:modified>
</cp:coreProperties>
</file>