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b\Documents\WORK -- Current Projects\MB3\AA-MB3 Final Online Materials\"/>
    </mc:Choice>
  </mc:AlternateContent>
  <xr:revisionPtr revIDLastSave="0" documentId="13_ncr:1_{50BBEE9B-0147-47F0-BAE2-0BDB2A6273D0}" xr6:coauthVersionLast="47" xr6:coauthVersionMax="47" xr10:uidLastSave="{00000000-0000-0000-0000-000000000000}"/>
  <bookViews>
    <workbookView xWindow="-110" yWindow="-110" windowWidth="38620" windowHeight="21220" tabRatio="785" xr2:uid="{00000000-000D-0000-FFFF-FFFF00000000}"/>
  </bookViews>
  <sheets>
    <sheet name="Tables 2.7 &amp; 2.8" sheetId="1" r:id="rId1"/>
    <sheet name="Tables 3.7, 3.8 China MRIO 2012" sheetId="16" r:id="rId2"/>
    <sheet name="China MRIO 2000" sheetId="2" r:id="rId3"/>
    <sheet name="Global IRIO" sheetId="13" r:id="rId4"/>
    <sheet name="Tables A4.1.1" sheetId="4" r:id="rId5"/>
    <sheet name="Table A4.1.3" sheetId="14" r:id="rId6"/>
    <sheet name="Table 5.9" sheetId="6" r:id="rId7"/>
    <sheet name="Tables 12.10, 12.11 &amp; 12.12" sheetId="9" r:id="rId8"/>
    <sheet name="Prob. 3-9" sheetId="3" r:id="rId9"/>
    <sheet name="Prob. 9-1" sheetId="7" r:id="rId10"/>
    <sheet name="Prob. 10-10" sheetId="8" r:id="rId11"/>
    <sheet name="Prob. 12-10" sheetId="10" r:id="rId12"/>
    <sheet name="Prob. 11-5" sheetId="11" r:id="rId13"/>
    <sheet name="Prob. 11-8" sheetId="15" r:id="rId14"/>
    <sheet name="Prob. 11-10" sheetId="1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15" l="1"/>
  <c r="M16" i="15"/>
  <c r="L16" i="15"/>
  <c r="K16" i="15"/>
  <c r="J16" i="15"/>
  <c r="I16" i="15"/>
  <c r="H16" i="15"/>
  <c r="G16" i="15"/>
  <c r="F16" i="15"/>
  <c r="E16" i="15"/>
  <c r="D16" i="15"/>
  <c r="O15" i="15"/>
  <c r="O14" i="15"/>
  <c r="O13" i="15"/>
  <c r="O12" i="15"/>
  <c r="O11" i="15"/>
  <c r="O10" i="15"/>
  <c r="O9" i="15"/>
  <c r="O8" i="15"/>
  <c r="O7" i="15"/>
  <c r="O6" i="15"/>
  <c r="O5" i="15"/>
  <c r="Y35" i="13" l="1"/>
  <c r="W28" i="13"/>
  <c r="V32" i="13"/>
  <c r="U34" i="13"/>
  <c r="Y36" i="13"/>
  <c r="X36" i="13"/>
  <c r="W36" i="13"/>
  <c r="V36" i="13"/>
  <c r="T36" i="13"/>
  <c r="T35" i="13"/>
  <c r="V34" i="13"/>
  <c r="T34" i="13"/>
  <c r="V33" i="13"/>
  <c r="T33" i="13"/>
  <c r="T32" i="13"/>
  <c r="Y32" i="13"/>
  <c r="X32" i="13"/>
  <c r="Y31" i="13"/>
  <c r="V31" i="13"/>
  <c r="Y30" i="13"/>
  <c r="X30" i="13"/>
  <c r="W30" i="13"/>
  <c r="T30" i="13"/>
  <c r="W29" i="13"/>
  <c r="V29" i="13"/>
  <c r="T29" i="13"/>
  <c r="V28" i="13"/>
  <c r="AB16" i="13"/>
  <c r="Z17" i="13"/>
  <c r="X13" i="13"/>
  <c r="X17" i="13"/>
  <c r="V17" i="13"/>
  <c r="T17" i="13"/>
  <c r="X16" i="13"/>
  <c r="Y16" i="13"/>
  <c r="T16" i="13"/>
  <c r="X15" i="13"/>
  <c r="AB15" i="13"/>
  <c r="Y15" i="13"/>
  <c r="T15" i="13"/>
  <c r="AA14" i="13"/>
  <c r="Y14" i="13"/>
  <c r="V14" i="13"/>
  <c r="T14" i="13"/>
  <c r="Y13" i="13"/>
  <c r="T13" i="13"/>
  <c r="X12" i="13"/>
  <c r="Y12" i="13"/>
  <c r="AA11" i="13"/>
  <c r="Y11" i="13"/>
  <c r="X11" i="13"/>
  <c r="U11" i="13"/>
  <c r="T11" i="13"/>
  <c r="Y10" i="13"/>
  <c r="X10" i="13"/>
  <c r="V10" i="13"/>
  <c r="T10" i="13"/>
  <c r="AA9" i="13"/>
  <c r="AB9" i="13"/>
  <c r="U9" i="13"/>
  <c r="T9" i="13"/>
  <c r="AB14" i="13" l="1"/>
  <c r="W31" i="13"/>
  <c r="N34" i="13"/>
  <c r="N33" i="13"/>
  <c r="U13" i="13"/>
  <c r="U15" i="13"/>
  <c r="AA16" i="13"/>
  <c r="N36" i="13"/>
  <c r="U36" i="13"/>
  <c r="U35" i="13"/>
  <c r="U17" i="13"/>
  <c r="AB11" i="13"/>
  <c r="U10" i="13"/>
  <c r="W17" i="13"/>
  <c r="V30" i="13"/>
  <c r="T31" i="13"/>
  <c r="U12" i="13"/>
  <c r="Y17" i="13"/>
  <c r="U14" i="13"/>
  <c r="X28" i="13"/>
  <c r="U33" i="13"/>
  <c r="W10" i="13"/>
  <c r="V35" i="13"/>
  <c r="W14" i="13"/>
  <c r="N32" i="13"/>
  <c r="U16" i="13"/>
  <c r="AB10" i="13"/>
  <c r="X14" i="13"/>
  <c r="AB29" i="13"/>
  <c r="U29" i="13"/>
  <c r="U31" i="13"/>
  <c r="Y28" i="13"/>
  <c r="AA12" i="13"/>
  <c r="E37" i="13"/>
  <c r="E38" i="13" s="1"/>
  <c r="X33" i="13"/>
  <c r="AA30" i="13"/>
  <c r="H37" i="13"/>
  <c r="H38" i="13" s="1"/>
  <c r="AA36" i="13"/>
  <c r="W33" i="13"/>
  <c r="U32" i="13"/>
  <c r="F37" i="13"/>
  <c r="F38" i="13" s="1"/>
  <c r="Y33" i="13"/>
  <c r="G37" i="13"/>
  <c r="G38" i="13" s="1"/>
  <c r="W13" i="13"/>
  <c r="N30" i="13"/>
  <c r="V16" i="13"/>
  <c r="I37" i="13"/>
  <c r="I38" i="13" s="1"/>
  <c r="AA29" i="13"/>
  <c r="N31" i="13"/>
  <c r="Z36" i="13"/>
  <c r="Z29" i="13"/>
  <c r="W16" i="13"/>
  <c r="J37" i="13"/>
  <c r="J38" i="13" s="1"/>
  <c r="Z35" i="13"/>
  <c r="X34" i="13"/>
  <c r="Y34" i="13"/>
  <c r="AB12" i="13"/>
  <c r="AA15" i="13"/>
  <c r="Z30" i="13"/>
  <c r="V13" i="13"/>
  <c r="W32" i="13"/>
  <c r="V9" i="13"/>
  <c r="N12" i="13"/>
  <c r="K37" i="13"/>
  <c r="K38" i="13" s="1"/>
  <c r="N29" i="13"/>
  <c r="U30" i="13"/>
  <c r="X31" i="13"/>
  <c r="AA35" i="13"/>
  <c r="W9" i="13"/>
  <c r="L37" i="13"/>
  <c r="L38" i="13" s="1"/>
  <c r="I18" i="13"/>
  <c r="I19" i="13" s="1"/>
  <c r="V12" i="13"/>
  <c r="AA17" i="13"/>
  <c r="M37" i="13"/>
  <c r="M38" i="13" s="1"/>
  <c r="Z34" i="13"/>
  <c r="N35" i="13"/>
  <c r="J18" i="13"/>
  <c r="J19" i="13" s="1"/>
  <c r="W12" i="13"/>
  <c r="AB17" i="13"/>
  <c r="N28" i="13"/>
  <c r="AA34" i="13"/>
  <c r="K18" i="13"/>
  <c r="K19" i="13" s="1"/>
  <c r="AA10" i="13"/>
  <c r="V15" i="13"/>
  <c r="L18" i="13"/>
  <c r="L19" i="13" s="1"/>
  <c r="W15" i="13"/>
  <c r="T28" i="13"/>
  <c r="Z33" i="13"/>
  <c r="Z31" i="13"/>
  <c r="AA31" i="13"/>
  <c r="M18" i="13"/>
  <c r="M19" i="13" s="1"/>
  <c r="X29" i="13"/>
  <c r="AA33" i="13"/>
  <c r="Y29" i="13"/>
  <c r="W35" i="13"/>
  <c r="W34" i="13"/>
  <c r="AA13" i="13"/>
  <c r="U28" i="13"/>
  <c r="AB13" i="13"/>
  <c r="X9" i="13"/>
  <c r="V11" i="13"/>
  <c r="Z32" i="13"/>
  <c r="X35" i="13"/>
  <c r="Y9" i="13"/>
  <c r="W11" i="13"/>
  <c r="AA32" i="13"/>
  <c r="E18" i="13"/>
  <c r="E19" i="13" s="1"/>
  <c r="F18" i="13"/>
  <c r="F19" i="13" s="1"/>
  <c r="G18" i="13"/>
  <c r="G19" i="13" s="1"/>
  <c r="H18" i="13"/>
  <c r="H19" i="13" s="1"/>
  <c r="Z28" i="13"/>
  <c r="AA28" i="13"/>
  <c r="AB32" i="13"/>
  <c r="AB28" i="13"/>
  <c r="AB30" i="13"/>
  <c r="AB34" i="13"/>
  <c r="N11" i="13"/>
  <c r="N13" i="13"/>
  <c r="N15" i="13"/>
  <c r="N16" i="13"/>
  <c r="N17" i="13"/>
  <c r="AB33" i="13"/>
  <c r="N9" i="13"/>
  <c r="N14" i="13"/>
  <c r="AB35" i="13"/>
  <c r="T12" i="13"/>
  <c r="AB31" i="13"/>
  <c r="AB36" i="13"/>
  <c r="N10" i="13"/>
  <c r="Z9" i="13"/>
  <c r="Z10" i="13"/>
  <c r="Z11" i="13"/>
  <c r="Z12" i="13"/>
  <c r="Z13" i="13"/>
  <c r="Z14" i="13"/>
  <c r="Z15" i="13"/>
  <c r="Z16" i="13"/>
  <c r="H11" i="11"/>
  <c r="G11" i="11"/>
  <c r="F11" i="11"/>
  <c r="E11" i="11"/>
  <c r="D11" i="11"/>
  <c r="C11" i="11"/>
  <c r="I10" i="11"/>
  <c r="I9" i="11"/>
  <c r="I8" i="11"/>
  <c r="I7" i="11"/>
  <c r="I6" i="11"/>
  <c r="I5" i="11"/>
  <c r="J58" i="7"/>
  <c r="I58" i="7"/>
  <c r="H58" i="7"/>
  <c r="G58" i="7"/>
  <c r="F58" i="7"/>
  <c r="E58" i="7"/>
  <c r="D58" i="7"/>
  <c r="K57" i="7"/>
  <c r="K56" i="7"/>
  <c r="K55" i="7"/>
  <c r="K54" i="7"/>
  <c r="K53" i="7"/>
  <c r="K52" i="7"/>
  <c r="K58" i="7" s="1"/>
  <c r="K51" i="7"/>
  <c r="J39" i="7"/>
  <c r="I39" i="7"/>
  <c r="H39" i="7"/>
  <c r="G39" i="7"/>
  <c r="F39" i="7"/>
  <c r="E39" i="7"/>
  <c r="D39" i="7"/>
  <c r="K38" i="7"/>
  <c r="K37" i="7"/>
  <c r="K36" i="7"/>
  <c r="K35" i="7"/>
  <c r="K34" i="7"/>
  <c r="K33" i="7"/>
  <c r="K32" i="7"/>
  <c r="K39" i="7"/>
  <c r="J20" i="7"/>
  <c r="I20" i="7"/>
  <c r="H20" i="7"/>
  <c r="G20" i="7"/>
  <c r="F20" i="7"/>
  <c r="E20" i="7"/>
  <c r="D20" i="7"/>
  <c r="K19" i="7"/>
  <c r="K18" i="7"/>
  <c r="K17" i="7"/>
  <c r="K16" i="7"/>
  <c r="K15" i="7"/>
  <c r="K14" i="7"/>
  <c r="K13" i="7"/>
  <c r="K20" i="7"/>
  <c r="H13" i="6"/>
  <c r="G13" i="6"/>
  <c r="F13" i="6"/>
  <c r="E13" i="6"/>
  <c r="D13" i="6"/>
  <c r="C13" i="6"/>
  <c r="I12" i="6"/>
  <c r="I11" i="6"/>
  <c r="I10" i="6"/>
  <c r="I9" i="6"/>
  <c r="I8" i="6"/>
  <c r="I7" i="6"/>
  <c r="I6" i="6"/>
  <c r="I13" i="6" s="1"/>
  <c r="N38" i="13" l="1"/>
  <c r="N19" i="13"/>
</calcChain>
</file>

<file path=xl/sharedStrings.xml><?xml version="1.0" encoding="utf-8"?>
<sst xmlns="http://schemas.openxmlformats.org/spreadsheetml/2006/main" count="644" uniqueCount="167">
  <si>
    <t>Industry Sector</t>
  </si>
  <si>
    <t>Agriculture</t>
  </si>
  <si>
    <t>Mining</t>
  </si>
  <si>
    <t>Construction</t>
  </si>
  <si>
    <t>Manufacturing</t>
  </si>
  <si>
    <t>Trade, Transportation &amp; Utilities</t>
  </si>
  <si>
    <t>Services</t>
  </si>
  <si>
    <t>Other</t>
  </si>
  <si>
    <t>Sector</t>
  </si>
  <si>
    <r>
      <t xml:space="preserve">Table 2-7  The 2003 U.S. Domestic Direct Requirements Matrix, </t>
    </r>
    <r>
      <rPr>
        <b/>
        <sz val="12"/>
        <color indexed="8"/>
        <rFont val="Times New Roman"/>
        <family val="1"/>
      </rPr>
      <t>A</t>
    </r>
  </si>
  <si>
    <t xml:space="preserve">Table 2-8 The 2003 U. S. Domestic Total Requirements Matrix, </t>
  </si>
  <si>
    <t>(in ¥10,000)</t>
  </si>
  <si>
    <t>China 2000</t>
  </si>
  <si>
    <t>North</t>
  </si>
  <si>
    <t>South</t>
  </si>
  <si>
    <t>Rest of China</t>
  </si>
  <si>
    <t>Nat. Res.</t>
  </si>
  <si>
    <t>Manuf. &amp; Const.</t>
  </si>
  <si>
    <t>Natural Resources</t>
  </si>
  <si>
    <t>ROC</t>
  </si>
  <si>
    <t>Total Output</t>
  </si>
  <si>
    <t>China 2003</t>
  </si>
  <si>
    <t>United States</t>
  </si>
  <si>
    <t>Japan</t>
  </si>
  <si>
    <t>China</t>
  </si>
  <si>
    <t>Rest of Asia</t>
  </si>
  <si>
    <t>U.S.</t>
  </si>
  <si>
    <t>ROA</t>
  </si>
  <si>
    <t>TOTAL OUTPUT</t>
  </si>
  <si>
    <t>Central</t>
  </si>
  <si>
    <t xml:space="preserve">Total </t>
  </si>
  <si>
    <t>Const. &amp; Manuf.</t>
  </si>
  <si>
    <t>Transportation</t>
  </si>
  <si>
    <t>Table A4.1.1   Input Coefficients for the Five-Sector, Three-Region Interregional Input-Output Table for Japan (1965)</t>
  </si>
  <si>
    <t>East</t>
  </si>
  <si>
    <t>Agric</t>
  </si>
  <si>
    <t>Transport &amp; Utilities</t>
  </si>
  <si>
    <t>Transport.&amp; Util.</t>
  </si>
  <si>
    <t>West</t>
  </si>
  <si>
    <t>Regional Transactions (millions of dollars)</t>
  </si>
  <si>
    <t>Commodity Trade Flows and Total Outputs (millions of dollars)</t>
  </si>
  <si>
    <t xml:space="preserve">East </t>
  </si>
  <si>
    <t xml:space="preserve">West </t>
  </si>
  <si>
    <t>Transp. &amp; Util.</t>
  </si>
  <si>
    <t>Commodity\Final Demand</t>
  </si>
  <si>
    <t>Personal consumption expenditures</t>
  </si>
  <si>
    <t>Private fixed investment</t>
  </si>
  <si>
    <t>Change in private inventories</t>
  </si>
  <si>
    <t>Exports of goods and services</t>
  </si>
  <si>
    <t>Imports of goods and services</t>
  </si>
  <si>
    <t>Government consumption expenditures and gross investment</t>
  </si>
  <si>
    <t>Total Final Demand</t>
  </si>
  <si>
    <t>Total</t>
  </si>
  <si>
    <t>Table 5.11  Commodity Final Demands for U.S. 2003 Input-Output Tables</t>
  </si>
  <si>
    <t>US Use 1997</t>
  </si>
  <si>
    <t>Imports</t>
  </si>
  <si>
    <t>1</t>
  </si>
  <si>
    <t>2</t>
  </si>
  <si>
    <t>3</t>
  </si>
  <si>
    <t>4</t>
  </si>
  <si>
    <t>Manufactuirng</t>
  </si>
  <si>
    <t>5</t>
  </si>
  <si>
    <t>Trade Transport &amp; Utilities</t>
  </si>
  <si>
    <t>6</t>
  </si>
  <si>
    <t>US Make 1997</t>
  </si>
  <si>
    <t>Industry Output</t>
  </si>
  <si>
    <t>Commodity Output</t>
  </si>
  <si>
    <t>US Use 2003</t>
  </si>
  <si>
    <t>US Make 2003</t>
  </si>
  <si>
    <t>Output</t>
  </si>
  <si>
    <t>US Use 2005</t>
  </si>
  <si>
    <t>US Make 2005</t>
  </si>
  <si>
    <t>Trade, Transport &amp; Utilities</t>
  </si>
  <si>
    <t>Others</t>
  </si>
  <si>
    <t>Coal Mining</t>
  </si>
  <si>
    <t>Oil &amp; Nat. Gas</t>
  </si>
  <si>
    <t>Ref. Petrol.</t>
  </si>
  <si>
    <t>Elec. Utilities</t>
  </si>
  <si>
    <t>Gas Utilities</t>
  </si>
  <si>
    <t>Chem.</t>
  </si>
  <si>
    <t>Agric.</t>
  </si>
  <si>
    <t>Mining &amp; Manuf.</t>
  </si>
  <si>
    <t>Transp. &amp; Comm.</t>
  </si>
  <si>
    <t>Rest of Economy</t>
  </si>
  <si>
    <t>Final Demand</t>
  </si>
  <si>
    <t>Oil &amp; Nat. Gas.</t>
  </si>
  <si>
    <t>Ref. Petroleum</t>
  </si>
  <si>
    <t>Chemicals</t>
  </si>
  <si>
    <t>A*</t>
  </si>
  <si>
    <t>L*</t>
  </si>
  <si>
    <t>Coal</t>
  </si>
  <si>
    <t>Oil</t>
  </si>
  <si>
    <t>Refined Petroleum</t>
  </si>
  <si>
    <t>Electricity</t>
  </si>
  <si>
    <t>Natural Gas</t>
  </si>
  <si>
    <t>Sri Lanka SAM 1970</t>
  </si>
  <si>
    <t>Value Added</t>
  </si>
  <si>
    <t>Insti-tutions</t>
  </si>
  <si>
    <t>Indirect Taxes</t>
  </si>
  <si>
    <t>Surplus/ Deficit</t>
  </si>
  <si>
    <t>Pro-duction</t>
  </si>
  <si>
    <t>Rest of World</t>
  </si>
  <si>
    <t>Institutions</t>
  </si>
  <si>
    <t>Surplus/Deficit</t>
  </si>
  <si>
    <t>Production</t>
  </si>
  <si>
    <t>Problem 11.5  Social Accountring Matrix for Sri Lanka (1970)</t>
  </si>
  <si>
    <t>US SAM 1988</t>
  </si>
  <si>
    <t>Prod.</t>
  </si>
  <si>
    <t>Comm.</t>
  </si>
  <si>
    <t>Labor</t>
  </si>
  <si>
    <t>Property</t>
  </si>
  <si>
    <t>Enter- prises</t>
  </si>
  <si>
    <t>House-holds</t>
  </si>
  <si>
    <t>Govt.</t>
  </si>
  <si>
    <t>Capital</t>
  </si>
  <si>
    <t>Taxes</t>
  </si>
  <si>
    <t>Errors</t>
  </si>
  <si>
    <t>Commodities</t>
  </si>
  <si>
    <t>Enterprises</t>
  </si>
  <si>
    <t>Households</t>
  </si>
  <si>
    <t>Government</t>
  </si>
  <si>
    <t>Errors &amp; Omissions</t>
  </si>
  <si>
    <t xml:space="preserve"> </t>
  </si>
  <si>
    <t>Problem 11.8   “Macro-SAM” for the U.S. economy (1988)</t>
  </si>
  <si>
    <t>Const.</t>
  </si>
  <si>
    <t>Nondur.  Manuf</t>
  </si>
  <si>
    <t>Durable Manuf.</t>
  </si>
  <si>
    <t>Transp. &amp; Util</t>
  </si>
  <si>
    <t>Trade</t>
  </si>
  <si>
    <t>Finance</t>
  </si>
  <si>
    <t>Propty</t>
  </si>
  <si>
    <t>House- holds</t>
  </si>
  <si>
    <t>Tariffs</t>
  </si>
  <si>
    <t>Nondurable Manuf.</t>
  </si>
  <si>
    <t>Enterprise</t>
  </si>
  <si>
    <t>US SAM 1988   ($ billions)</t>
  </si>
  <si>
    <t>Washington State (1997)</t>
  </si>
  <si>
    <t>United States (2003)</t>
  </si>
  <si>
    <t>Problem 8.10 Technical Coefficients and Total Outputs for Washington State (1997) and U.S. Technical Coefficients (2003)</t>
  </si>
  <si>
    <t>Problem 3.9  IRIO Transactions for China, Japan, the United States and Other Asian Nations (2000)</t>
  </si>
  <si>
    <t>Table 4.A.1-3  Five-Sector, Three-Region Multiregional Input-Output Tables for the United States (1963)</t>
  </si>
  <si>
    <t>Problem 9.10  Nine-sector 1963 and 1980 Input-Output Tables for the United States Expressed in Hybrid Units (quadrillions of Btus for energy sectors and millions of dollars for non-energy sectors).</t>
  </si>
  <si>
    <t>6/18/2019</t>
  </si>
  <si>
    <t xml:space="preserve">OECD ICIO 69 regions and 36 sectors in IRIO fromat aggregated to 3 regions and 3 sectors </t>
  </si>
  <si>
    <t>Rounded to Billions of Currant US Dollars</t>
  </si>
  <si>
    <t>IRIO Transactions and Total Output</t>
  </si>
  <si>
    <t>IRIO Technical Coefficients</t>
  </si>
  <si>
    <t>Final</t>
  </si>
  <si>
    <t>Demand</t>
  </si>
  <si>
    <t>US</t>
  </si>
  <si>
    <t>Agric &amp; Mining</t>
  </si>
  <si>
    <t>Services &amp; Utils</t>
  </si>
  <si>
    <t>ROW</t>
  </si>
  <si>
    <t>Intermediate Input</t>
  </si>
  <si>
    <t>Total Ouput</t>
  </si>
  <si>
    <t>Table 12-10  Input-Output Transactions for the U.S. Economy in Hybrid Units (1967)</t>
  </si>
  <si>
    <t>Table 12-11  Technical Coefficients: Example 12.5</t>
  </si>
  <si>
    <t>Table 12-12  Leontief Inverse: Example 12.5</t>
  </si>
  <si>
    <t>Problem 11-10  SAM with Expanded Interindustry Detail for United States (1988)</t>
  </si>
  <si>
    <t>Problem 9-11  U.S. Input-Output Tables for 1997, 2003 and 2005</t>
  </si>
  <si>
    <t>Chinese Interregional and Intraregional Transactions, 2000</t>
  </si>
  <si>
    <t>Direct Input Coefficients for the Chinese Multiregional Economy, 2000</t>
  </si>
  <si>
    <t>Leontief Inverse Matrix for the Chinese Multiregional Economy, 2000</t>
  </si>
  <si>
    <t>Total Output.</t>
  </si>
  <si>
    <t xml:space="preserve">Chinese Interregional and Intraregional Transcations, 2012, rounded to ¥ millions </t>
  </si>
  <si>
    <t>Direct Input Coefficients for the Chinese Multiregional Economy, 2012</t>
  </si>
  <si>
    <t>Leontief Inverse Matrix for the Chinese Multiregional Economy,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</si>
</sst>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164" formatCode="_(* #,###.0000_);_(* \(#,###.0000\);_(* &quot;-&quot;????_);_(@_)"/>
    <numFmt numFmtId="165" formatCode="_(* #,###.0000_);_(* \(#,##0.0000\);_(* &quot;-&quot;????_);_(@_)"/>
    <numFmt numFmtId="166" formatCode="0.0000"/>
    <numFmt numFmtId="167" formatCode="0.000"/>
    <numFmt numFmtId="168" formatCode="0."/>
    <numFmt numFmtId="169" formatCode="#,##0.000_);\(#,##0.000\)"/>
    <numFmt numFmtId="170" formatCode="0.0"/>
    <numFmt numFmtId="171" formatCode="0_);[Red]\(0\)"/>
    <numFmt numFmtId="172" formatCode="_(* #,##0.00000_);_(* \(#,##0.00000\);_(* &quot;-&quot;?????_);_(@_)"/>
    <numFmt numFmtId="173" formatCode="#,##0.00000_);\(#,##0.00000\)"/>
  </numFmts>
  <fonts count="15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34"/>
      <scheme val="minor"/>
    </font>
    <font>
      <sz val="10"/>
      <color theme="1"/>
      <name val="Times New Roman"/>
      <family val="1"/>
    </font>
    <font>
      <b/>
      <sz val="8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5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/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5" fontId="1" fillId="0" borderId="1" xfId="0" applyNumberFormat="1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165" fontId="1" fillId="0" borderId="4" xfId="0" applyNumberFormat="1" applyFont="1" applyBorder="1"/>
    <xf numFmtId="165" fontId="1" fillId="0" borderId="0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165" fontId="1" fillId="0" borderId="7" xfId="0" applyNumberFormat="1" applyFont="1" applyBorder="1"/>
    <xf numFmtId="165" fontId="1" fillId="0" borderId="8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3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0" borderId="14" xfId="0" applyFont="1" applyBorder="1"/>
    <xf numFmtId="3" fontId="3" fillId="0" borderId="0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3" fillId="0" borderId="10" xfId="0" applyFont="1" applyBorder="1"/>
    <xf numFmtId="3" fontId="3" fillId="0" borderId="9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0" fontId="7" fillId="0" borderId="0" xfId="0" applyFont="1" applyAlignment="1"/>
    <xf numFmtId="0" fontId="3" fillId="0" borderId="16" xfId="0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6" fontId="3" fillId="0" borderId="15" xfId="0" applyNumberFormat="1" applyFont="1" applyBorder="1" applyAlignment="1">
      <alignment horizontal="center"/>
    </xf>
    <xf numFmtId="166" fontId="3" fillId="0" borderId="14" xfId="0" applyNumberFormat="1" applyFon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166" fontId="3" fillId="0" borderId="16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4" xfId="0" applyFont="1" applyBorder="1"/>
    <xf numFmtId="0" fontId="4" fillId="0" borderId="0" xfId="0" applyFont="1"/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Alignment="1">
      <alignment horizontal="left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171" fontId="10" fillId="0" borderId="74" xfId="1" applyNumberFormat="1" applyFont="1" applyBorder="1" applyAlignment="1">
      <alignment horizontal="left" vertical="center"/>
    </xf>
    <xf numFmtId="41" fontId="8" fillId="0" borderId="83" xfId="0" applyNumberFormat="1" applyFont="1" applyBorder="1" applyAlignment="1">
      <alignment vertical="center"/>
    </xf>
    <xf numFmtId="41" fontId="8" fillId="0" borderId="61" xfId="0" applyNumberFormat="1" applyFont="1" applyBorder="1" applyAlignment="1">
      <alignment vertical="center"/>
    </xf>
    <xf numFmtId="41" fontId="8" fillId="0" borderId="77" xfId="0" applyNumberFormat="1" applyFont="1" applyBorder="1" applyAlignment="1">
      <alignment vertical="center"/>
    </xf>
    <xf numFmtId="41" fontId="8" fillId="0" borderId="72" xfId="0" applyNumberFormat="1" applyFont="1" applyBorder="1" applyAlignment="1">
      <alignment vertical="center"/>
    </xf>
    <xf numFmtId="41" fontId="8" fillId="0" borderId="84" xfId="0" applyNumberFormat="1" applyFont="1" applyBorder="1" applyAlignment="1">
      <alignment vertical="center"/>
    </xf>
    <xf numFmtId="41" fontId="8" fillId="0" borderId="85" xfId="0" applyNumberFormat="1" applyFont="1" applyBorder="1" applyAlignment="1">
      <alignment vertical="center"/>
    </xf>
    <xf numFmtId="0" fontId="8" fillId="0" borderId="57" xfId="0" applyFont="1" applyBorder="1" applyAlignment="1">
      <alignment horizontal="center" vertical="center"/>
    </xf>
    <xf numFmtId="171" fontId="10" fillId="0" borderId="86" xfId="1" applyNumberFormat="1" applyFont="1" applyBorder="1" applyAlignment="1">
      <alignment horizontal="left" vertical="center"/>
    </xf>
    <xf numFmtId="172" fontId="8" fillId="0" borderId="57" xfId="0" applyNumberFormat="1" applyFont="1" applyBorder="1" applyAlignment="1">
      <alignment horizontal="center" vertical="center"/>
    </xf>
    <xf numFmtId="172" fontId="8" fillId="0" borderId="29" xfId="0" applyNumberFormat="1" applyFont="1" applyBorder="1" applyAlignment="1">
      <alignment horizontal="left" vertical="center"/>
    </xf>
    <xf numFmtId="172" fontId="8" fillId="0" borderId="86" xfId="0" applyNumberFormat="1" applyFont="1" applyBorder="1" applyAlignment="1">
      <alignment horizontal="left" vertical="center"/>
    </xf>
    <xf numFmtId="172" fontId="8" fillId="0" borderId="57" xfId="0" applyNumberFormat="1" applyFont="1" applyBorder="1" applyAlignment="1">
      <alignment horizontal="left" vertical="center"/>
    </xf>
    <xf numFmtId="172" fontId="8" fillId="0" borderId="30" xfId="0" applyNumberFormat="1" applyFont="1" applyBorder="1" applyAlignment="1">
      <alignment horizontal="left" vertical="center"/>
    </xf>
    <xf numFmtId="172" fontId="8" fillId="0" borderId="28" xfId="0" applyNumberFormat="1" applyFont="1" applyBorder="1" applyAlignment="1">
      <alignment horizontal="left" vertical="center"/>
    </xf>
    <xf numFmtId="0" fontId="8" fillId="0" borderId="88" xfId="0" applyFont="1" applyBorder="1" applyAlignment="1">
      <alignment horizontal="center" vertical="center"/>
    </xf>
    <xf numFmtId="171" fontId="10" fillId="0" borderId="89" xfId="1" applyNumberFormat="1" applyFont="1" applyBorder="1" applyAlignment="1">
      <alignment horizontal="left" vertical="center"/>
    </xf>
    <xf numFmtId="41" fontId="8" fillId="0" borderId="81" xfId="0" applyNumberFormat="1" applyFont="1" applyBorder="1" applyAlignment="1">
      <alignment vertical="center"/>
    </xf>
    <xf numFmtId="41" fontId="8" fillId="0" borderId="90" xfId="0" applyNumberFormat="1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71" fontId="10" fillId="0" borderId="92" xfId="1" applyNumberFormat="1" applyFont="1" applyBorder="1" applyAlignment="1">
      <alignment horizontal="left" vertical="center"/>
    </xf>
    <xf numFmtId="172" fontId="8" fillId="0" borderId="58" xfId="0" applyNumberFormat="1" applyFont="1" applyBorder="1" applyAlignment="1">
      <alignment horizontal="left" vertical="center"/>
    </xf>
    <xf numFmtId="172" fontId="8" fillId="0" borderId="33" xfId="0" applyNumberFormat="1" applyFont="1" applyBorder="1" applyAlignment="1">
      <alignment horizontal="left" vertical="center"/>
    </xf>
    <xf numFmtId="172" fontId="8" fillId="0" borderId="92" xfId="0" applyNumberFormat="1" applyFont="1" applyBorder="1" applyAlignment="1">
      <alignment horizontal="left" vertical="center"/>
    </xf>
    <xf numFmtId="172" fontId="8" fillId="0" borderId="34" xfId="0" applyNumberFormat="1" applyFont="1" applyBorder="1" applyAlignment="1">
      <alignment horizontal="left" vertical="center"/>
    </xf>
    <xf numFmtId="172" fontId="8" fillId="0" borderId="32" xfId="0" applyNumberFormat="1" applyFont="1" applyBorder="1" applyAlignment="1">
      <alignment horizontal="left" vertical="center"/>
    </xf>
    <xf numFmtId="0" fontId="8" fillId="0" borderId="94" xfId="0" applyFont="1" applyBorder="1" applyAlignment="1">
      <alignment horizontal="center" vertical="center"/>
    </xf>
    <xf numFmtId="171" fontId="10" fillId="0" borderId="48" xfId="1" applyNumberFormat="1" applyFont="1" applyBorder="1" applyAlignment="1">
      <alignment horizontal="left" vertical="center"/>
    </xf>
    <xf numFmtId="41" fontId="8" fillId="0" borderId="44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69" xfId="0" applyNumberFormat="1" applyFont="1" applyBorder="1" applyAlignment="1">
      <alignment vertical="center"/>
    </xf>
    <xf numFmtId="41" fontId="8" fillId="0" borderId="14" xfId="0" applyNumberFormat="1" applyFont="1" applyBorder="1" applyAlignment="1">
      <alignment vertical="center"/>
    </xf>
    <xf numFmtId="41" fontId="8" fillId="0" borderId="24" xfId="0" applyNumberFormat="1" applyFont="1" applyBorder="1" applyAlignment="1">
      <alignment vertical="center"/>
    </xf>
    <xf numFmtId="0" fontId="8" fillId="0" borderId="96" xfId="0" applyFont="1" applyBorder="1" applyAlignment="1">
      <alignment horizontal="center" vertical="center"/>
    </xf>
    <xf numFmtId="171" fontId="10" fillId="0" borderId="1" xfId="1" applyNumberFormat="1" applyFont="1" applyBorder="1" applyAlignment="1">
      <alignment horizontal="left" vertical="center"/>
    </xf>
    <xf numFmtId="172" fontId="8" fillId="0" borderId="96" xfId="0" applyNumberFormat="1" applyFont="1" applyBorder="1" applyAlignment="1">
      <alignment horizontal="left" vertical="center"/>
    </xf>
    <xf numFmtId="172" fontId="8" fillId="0" borderId="97" xfId="0" applyNumberFormat="1" applyFont="1" applyBorder="1" applyAlignment="1">
      <alignment horizontal="left" vertical="center"/>
    </xf>
    <xf numFmtId="172" fontId="8" fillId="0" borderId="1" xfId="0" applyNumberFormat="1" applyFont="1" applyBorder="1" applyAlignment="1">
      <alignment horizontal="left" vertical="center"/>
    </xf>
    <xf numFmtId="172" fontId="8" fillId="0" borderId="98" xfId="0" applyNumberFormat="1" applyFont="1" applyBorder="1" applyAlignment="1">
      <alignment horizontal="left" vertical="center"/>
    </xf>
    <xf numFmtId="172" fontId="8" fillId="0" borderId="3" xfId="0" applyNumberFormat="1" applyFont="1" applyBorder="1" applyAlignment="1">
      <alignment horizontal="left" vertical="center"/>
    </xf>
    <xf numFmtId="0" fontId="8" fillId="0" borderId="75" xfId="0" applyFont="1" applyBorder="1" applyAlignment="1">
      <alignment horizontal="center" vertical="center"/>
    </xf>
    <xf numFmtId="171" fontId="10" fillId="0" borderId="43" xfId="1" applyNumberFormat="1" applyFont="1" applyBorder="1" applyAlignment="1">
      <alignment horizontal="left" vertical="center"/>
    </xf>
    <xf numFmtId="41" fontId="8" fillId="0" borderId="42" xfId="0" applyNumberFormat="1" applyFont="1" applyBorder="1" applyAlignment="1">
      <alignment vertical="center"/>
    </xf>
    <xf numFmtId="41" fontId="8" fillId="0" borderId="99" xfId="0" applyNumberFormat="1" applyFont="1" applyBorder="1" applyAlignment="1">
      <alignment vertical="center"/>
    </xf>
    <xf numFmtId="171" fontId="10" fillId="0" borderId="47" xfId="1" applyNumberFormat="1" applyFont="1" applyBorder="1" applyAlignment="1">
      <alignment horizontal="left" vertical="center"/>
    </xf>
    <xf numFmtId="41" fontId="8" fillId="0" borderId="100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70" xfId="0" applyNumberFormat="1" applyFont="1" applyBorder="1" applyAlignment="1">
      <alignment vertical="center"/>
    </xf>
    <xf numFmtId="41" fontId="8" fillId="0" borderId="10" xfId="0" applyNumberFormat="1" applyFont="1" applyBorder="1" applyAlignment="1">
      <alignment vertical="center"/>
    </xf>
    <xf numFmtId="41" fontId="8" fillId="0" borderId="25" xfId="0" applyNumberFormat="1" applyFont="1" applyBorder="1" applyAlignment="1">
      <alignment vertical="center"/>
    </xf>
    <xf numFmtId="0" fontId="8" fillId="0" borderId="59" xfId="0" applyFont="1" applyBorder="1" applyAlignment="1">
      <alignment horizontal="center" vertical="center"/>
    </xf>
    <xf numFmtId="171" fontId="10" fillId="0" borderId="101" xfId="1" applyNumberFormat="1" applyFont="1" applyBorder="1" applyAlignment="1">
      <alignment horizontal="left" vertical="center"/>
    </xf>
    <xf numFmtId="172" fontId="8" fillId="0" borderId="59" xfId="0" applyNumberFormat="1" applyFont="1" applyBorder="1" applyAlignment="1">
      <alignment horizontal="left" vertical="center"/>
    </xf>
    <xf numFmtId="172" fontId="8" fillId="0" borderId="37" xfId="0" applyNumberFormat="1" applyFont="1" applyBorder="1" applyAlignment="1">
      <alignment horizontal="left" vertical="center"/>
    </xf>
    <xf numFmtId="172" fontId="8" fillId="0" borderId="101" xfId="0" applyNumberFormat="1" applyFont="1" applyBorder="1" applyAlignment="1">
      <alignment horizontal="left" vertical="center"/>
    </xf>
    <xf numFmtId="172" fontId="8" fillId="0" borderId="38" xfId="0" applyNumberFormat="1" applyFont="1" applyBorder="1" applyAlignment="1">
      <alignment horizontal="left" vertical="center"/>
    </xf>
    <xf numFmtId="172" fontId="8" fillId="0" borderId="36" xfId="0" applyNumberFormat="1" applyFont="1" applyBorder="1" applyAlignment="1">
      <alignment horizontal="left" vertical="center"/>
    </xf>
    <xf numFmtId="0" fontId="8" fillId="0" borderId="102" xfId="0" applyFont="1" applyBorder="1" applyAlignment="1">
      <alignment horizontal="center" vertical="center"/>
    </xf>
    <xf numFmtId="171" fontId="10" fillId="0" borderId="6" xfId="1" applyNumberFormat="1" applyFont="1" applyBorder="1" applyAlignment="1">
      <alignment horizontal="left" vertical="center"/>
    </xf>
    <xf numFmtId="172" fontId="8" fillId="0" borderId="102" xfId="0" applyNumberFormat="1" applyFont="1" applyBorder="1" applyAlignment="1">
      <alignment horizontal="left" vertical="center"/>
    </xf>
    <xf numFmtId="172" fontId="8" fillId="0" borderId="103" xfId="0" applyNumberFormat="1" applyFont="1" applyBorder="1" applyAlignment="1">
      <alignment horizontal="left" vertical="center"/>
    </xf>
    <xf numFmtId="172" fontId="8" fillId="0" borderId="6" xfId="0" applyNumberFormat="1" applyFont="1" applyBorder="1" applyAlignment="1">
      <alignment horizontal="left" vertical="center"/>
    </xf>
    <xf numFmtId="172" fontId="8" fillId="0" borderId="104" xfId="0" applyNumberFormat="1" applyFont="1" applyBorder="1" applyAlignment="1">
      <alignment horizontal="left" vertical="center"/>
    </xf>
    <xf numFmtId="172" fontId="8" fillId="0" borderId="8" xfId="0" applyNumberFormat="1" applyFont="1" applyBorder="1" applyAlignment="1">
      <alignment horizontal="left" vertical="center"/>
    </xf>
    <xf numFmtId="41" fontId="8" fillId="0" borderId="105" xfId="0" applyNumberFormat="1" applyFont="1" applyBorder="1" applyAlignment="1">
      <alignment vertical="center"/>
    </xf>
    <xf numFmtId="171" fontId="10" fillId="0" borderId="0" xfId="1" applyNumberFormat="1" applyFont="1" applyAlignment="1">
      <alignment horizontal="left" vertical="center"/>
    </xf>
    <xf numFmtId="172" fontId="8" fillId="0" borderId="0" xfId="0" applyNumberFormat="1" applyFont="1" applyAlignment="1">
      <alignment vertical="center"/>
    </xf>
    <xf numFmtId="172" fontId="8" fillId="0" borderId="29" xfId="0" applyNumberFormat="1" applyFont="1" applyBorder="1" applyAlignment="1">
      <alignment horizontal="center" vertical="center"/>
    </xf>
    <xf numFmtId="172" fontId="8" fillId="0" borderId="86" xfId="0" applyNumberFormat="1" applyFont="1" applyBorder="1" applyAlignment="1">
      <alignment horizontal="center" vertical="center"/>
    </xf>
    <xf numFmtId="172" fontId="8" fillId="0" borderId="30" xfId="0" applyNumberFormat="1" applyFont="1" applyBorder="1" applyAlignment="1">
      <alignment horizontal="center" vertical="center"/>
    </xf>
    <xf numFmtId="172" fontId="8" fillId="0" borderId="28" xfId="0" applyNumberFormat="1" applyFont="1" applyBorder="1" applyAlignment="1">
      <alignment horizontal="center" vertical="center"/>
    </xf>
    <xf numFmtId="172" fontId="8" fillId="0" borderId="58" xfId="0" applyNumberFormat="1" applyFont="1" applyBorder="1" applyAlignment="1">
      <alignment horizontal="center" vertical="center"/>
    </xf>
    <xf numFmtId="172" fontId="8" fillId="0" borderId="33" xfId="0" applyNumberFormat="1" applyFont="1" applyBorder="1" applyAlignment="1">
      <alignment horizontal="center" vertical="center"/>
    </xf>
    <xf numFmtId="172" fontId="8" fillId="0" borderId="92" xfId="0" applyNumberFormat="1" applyFont="1" applyBorder="1" applyAlignment="1">
      <alignment horizontal="center" vertical="center"/>
    </xf>
    <xf numFmtId="172" fontId="8" fillId="0" borderId="34" xfId="0" applyNumberFormat="1" applyFont="1" applyBorder="1" applyAlignment="1">
      <alignment horizontal="center" vertical="center"/>
    </xf>
    <xf numFmtId="172" fontId="8" fillId="0" borderId="32" xfId="0" applyNumberFormat="1" applyFont="1" applyBorder="1" applyAlignment="1">
      <alignment horizontal="center" vertical="center"/>
    </xf>
    <xf numFmtId="172" fontId="8" fillId="0" borderId="96" xfId="0" applyNumberFormat="1" applyFont="1" applyBorder="1" applyAlignment="1">
      <alignment horizontal="center" vertical="center"/>
    </xf>
    <xf numFmtId="172" fontId="8" fillId="0" borderId="97" xfId="0" applyNumberFormat="1" applyFont="1" applyBorder="1" applyAlignment="1">
      <alignment horizontal="center" vertical="center"/>
    </xf>
    <xf numFmtId="172" fontId="8" fillId="0" borderId="1" xfId="0" applyNumberFormat="1" applyFont="1" applyBorder="1" applyAlignment="1">
      <alignment horizontal="center" vertical="center"/>
    </xf>
    <xf numFmtId="172" fontId="8" fillId="0" borderId="98" xfId="0" applyNumberFormat="1" applyFont="1" applyBorder="1" applyAlignment="1">
      <alignment horizontal="center" vertical="center"/>
    </xf>
    <xf numFmtId="172" fontId="8" fillId="0" borderId="3" xfId="0" applyNumberFormat="1" applyFont="1" applyBorder="1" applyAlignment="1">
      <alignment horizontal="center" vertical="center"/>
    </xf>
    <xf numFmtId="172" fontId="8" fillId="0" borderId="59" xfId="0" applyNumberFormat="1" applyFont="1" applyBorder="1" applyAlignment="1">
      <alignment horizontal="center" vertical="center"/>
    </xf>
    <xf numFmtId="172" fontId="8" fillId="0" borderId="37" xfId="0" applyNumberFormat="1" applyFont="1" applyBorder="1" applyAlignment="1">
      <alignment horizontal="center" vertical="center"/>
    </xf>
    <xf numFmtId="172" fontId="8" fillId="0" borderId="101" xfId="0" applyNumberFormat="1" applyFont="1" applyBorder="1" applyAlignment="1">
      <alignment horizontal="center" vertical="center"/>
    </xf>
    <xf numFmtId="172" fontId="8" fillId="0" borderId="38" xfId="0" applyNumberFormat="1" applyFont="1" applyBorder="1" applyAlignment="1">
      <alignment horizontal="center" vertical="center"/>
    </xf>
    <xf numFmtId="172" fontId="8" fillId="0" borderId="36" xfId="0" applyNumberFormat="1" applyFont="1" applyBorder="1" applyAlignment="1">
      <alignment horizontal="center" vertical="center"/>
    </xf>
    <xf numFmtId="172" fontId="8" fillId="0" borderId="102" xfId="0" applyNumberFormat="1" applyFont="1" applyBorder="1" applyAlignment="1">
      <alignment horizontal="center" vertical="center"/>
    </xf>
    <xf numFmtId="172" fontId="8" fillId="0" borderId="103" xfId="0" applyNumberFormat="1" applyFont="1" applyBorder="1" applyAlignment="1">
      <alignment horizontal="center" vertical="center"/>
    </xf>
    <xf numFmtId="172" fontId="8" fillId="0" borderId="6" xfId="0" applyNumberFormat="1" applyFont="1" applyBorder="1" applyAlignment="1">
      <alignment horizontal="center" vertical="center"/>
    </xf>
    <xf numFmtId="172" fontId="8" fillId="0" borderId="104" xfId="0" applyNumberFormat="1" applyFont="1" applyBorder="1" applyAlignment="1">
      <alignment horizontal="center" vertical="center"/>
    </xf>
    <xf numFmtId="172" fontId="8" fillId="0" borderId="8" xfId="0" applyNumberFormat="1" applyFont="1" applyBorder="1" applyAlignment="1">
      <alignment horizontal="center" vertical="center"/>
    </xf>
    <xf numFmtId="172" fontId="8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0" fontId="8" fillId="0" borderId="0" xfId="0" applyNumberFormat="1" applyFont="1"/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1" fontId="8" fillId="0" borderId="62" xfId="0" applyNumberFormat="1" applyFont="1" applyBorder="1" applyAlignment="1">
      <alignment horizontal="left"/>
    </xf>
    <xf numFmtId="1" fontId="8" fillId="0" borderId="63" xfId="0" applyNumberFormat="1" applyFont="1" applyBorder="1" applyAlignment="1">
      <alignment horizontal="center"/>
    </xf>
    <xf numFmtId="1" fontId="8" fillId="0" borderId="64" xfId="0" applyNumberFormat="1" applyFont="1" applyBorder="1" applyAlignment="1">
      <alignment horizontal="center"/>
    </xf>
    <xf numFmtId="1" fontId="8" fillId="0" borderId="65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45" xfId="0" applyNumberFormat="1" applyFont="1" applyBorder="1" applyAlignment="1">
      <alignment horizontal="center"/>
    </xf>
    <xf numFmtId="1" fontId="8" fillId="0" borderId="44" xfId="0" applyNumberFormat="1" applyFont="1" applyBorder="1" applyAlignment="1">
      <alignment horizontal="left"/>
    </xf>
    <xf numFmtId="1" fontId="8" fillId="0" borderId="66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67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47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4" xfId="0" applyFont="1" applyBorder="1"/>
    <xf numFmtId="0" fontId="8" fillId="0" borderId="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/>
    <xf numFmtId="0" fontId="8" fillId="0" borderId="1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49" fontId="8" fillId="0" borderId="15" xfId="0" applyNumberFormat="1" applyFont="1" applyBorder="1" applyAlignment="1">
      <alignment horizontal="right"/>
    </xf>
    <xf numFmtId="49" fontId="8" fillId="0" borderId="44" xfId="0" applyNumberFormat="1" applyFont="1" applyBorder="1"/>
    <xf numFmtId="41" fontId="8" fillId="0" borderId="0" xfId="0" applyNumberFormat="1" applyFont="1" applyBorder="1"/>
    <xf numFmtId="41" fontId="8" fillId="0" borderId="45" xfId="0" applyNumberFormat="1" applyFont="1" applyBorder="1"/>
    <xf numFmtId="0" fontId="8" fillId="0" borderId="15" xfId="0" applyFont="1" applyBorder="1"/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wrapText="1"/>
    </xf>
    <xf numFmtId="0" fontId="8" fillId="0" borderId="20" xfId="0" applyFont="1" applyBorder="1"/>
    <xf numFmtId="49" fontId="8" fillId="0" borderId="46" xfId="0" applyNumberFormat="1" applyFont="1" applyBorder="1"/>
    <xf numFmtId="41" fontId="8" fillId="0" borderId="21" xfId="0" applyNumberFormat="1" applyFont="1" applyBorder="1"/>
    <xf numFmtId="41" fontId="8" fillId="0" borderId="47" xfId="0" applyNumberFormat="1" applyFont="1" applyBorder="1"/>
    <xf numFmtId="41" fontId="4" fillId="0" borderId="1" xfId="0" applyNumberFormat="1" applyFont="1" applyBorder="1"/>
    <xf numFmtId="41" fontId="4" fillId="0" borderId="2" xfId="0" applyNumberFormat="1" applyFont="1" applyBorder="1"/>
    <xf numFmtId="41" fontId="4" fillId="0" borderId="48" xfId="0" applyNumberFormat="1" applyFont="1" applyBorder="1"/>
    <xf numFmtId="41" fontId="4" fillId="0" borderId="4" xfId="0" applyNumberFormat="1" applyFont="1" applyBorder="1"/>
    <xf numFmtId="41" fontId="4" fillId="0" borderId="0" xfId="0" applyNumberFormat="1" applyFont="1" applyBorder="1"/>
    <xf numFmtId="41" fontId="4" fillId="0" borderId="45" xfId="0" applyNumberFormat="1" applyFont="1" applyBorder="1"/>
    <xf numFmtId="41" fontId="4" fillId="0" borderId="6" xfId="0" applyNumberFormat="1" applyFont="1" applyBorder="1"/>
    <xf numFmtId="41" fontId="4" fillId="0" borderId="7" xfId="0" applyNumberFormat="1" applyFont="1" applyBorder="1"/>
    <xf numFmtId="41" fontId="4" fillId="0" borderId="49" xfId="0" applyNumberFormat="1" applyFont="1" applyBorder="1"/>
    <xf numFmtId="41" fontId="4" fillId="0" borderId="3" xfId="0" applyNumberFormat="1" applyFont="1" applyBorder="1"/>
    <xf numFmtId="41" fontId="4" fillId="0" borderId="5" xfId="0" applyNumberFormat="1" applyFont="1" applyBorder="1"/>
    <xf numFmtId="41" fontId="4" fillId="0" borderId="8" xfId="0" applyNumberFormat="1" applyFont="1" applyBorder="1"/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7" xfId="0" applyFont="1" applyBorder="1"/>
    <xf numFmtId="41" fontId="4" fillId="0" borderId="28" xfId="0" applyNumberFormat="1" applyFont="1" applyBorder="1"/>
    <xf numFmtId="41" fontId="4" fillId="0" borderId="29" xfId="0" applyNumberFormat="1" applyFont="1" applyBorder="1"/>
    <xf numFmtId="41" fontId="4" fillId="0" borderId="30" xfId="0" applyNumberFormat="1" applyFont="1" applyBorder="1"/>
    <xf numFmtId="0" fontId="4" fillId="0" borderId="31" xfId="0" applyFont="1" applyBorder="1"/>
    <xf numFmtId="41" fontId="4" fillId="0" borderId="32" xfId="0" applyNumberFormat="1" applyFont="1" applyBorder="1"/>
    <xf numFmtId="41" fontId="4" fillId="0" borderId="33" xfId="0" applyNumberFormat="1" applyFont="1" applyBorder="1"/>
    <xf numFmtId="41" fontId="4" fillId="0" borderId="34" xfId="0" applyNumberFormat="1" applyFont="1" applyBorder="1"/>
    <xf numFmtId="0" fontId="4" fillId="0" borderId="35" xfId="0" applyFont="1" applyBorder="1"/>
    <xf numFmtId="41" fontId="4" fillId="0" borderId="36" xfId="0" applyNumberFormat="1" applyFont="1" applyBorder="1"/>
    <xf numFmtId="41" fontId="4" fillId="0" borderId="37" xfId="0" applyNumberFormat="1" applyFont="1" applyBorder="1"/>
    <xf numFmtId="41" fontId="4" fillId="0" borderId="38" xfId="0" applyNumberFormat="1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3" fontId="10" fillId="0" borderId="83" xfId="0" applyNumberFormat="1" applyFont="1" applyBorder="1" applyAlignment="1">
      <alignment horizontal="center" vertical="center"/>
    </xf>
    <xf numFmtId="3" fontId="10" fillId="0" borderId="61" xfId="0" applyNumberFormat="1" applyFont="1" applyBorder="1" applyAlignment="1">
      <alignment horizontal="center" vertical="center"/>
    </xf>
    <xf numFmtId="3" fontId="10" fillId="0" borderId="77" xfId="0" applyNumberFormat="1" applyFont="1" applyBorder="1" applyAlignment="1">
      <alignment horizontal="center" vertical="center"/>
    </xf>
    <xf numFmtId="3" fontId="10" fillId="0" borderId="72" xfId="0" applyNumberFormat="1" applyFont="1" applyBorder="1" applyAlignment="1">
      <alignment horizontal="center" vertical="center"/>
    </xf>
    <xf numFmtId="3" fontId="10" fillId="0" borderId="84" xfId="0" applyNumberFormat="1" applyFont="1" applyBorder="1" applyAlignment="1">
      <alignment horizontal="center" vertical="center"/>
    </xf>
    <xf numFmtId="3" fontId="10" fillId="0" borderId="74" xfId="0" applyNumberFormat="1" applyFont="1" applyBorder="1" applyAlignment="1">
      <alignment horizontal="center" vertical="center"/>
    </xf>
    <xf numFmtId="3" fontId="10" fillId="0" borderId="90" xfId="0" applyNumberFormat="1" applyFont="1" applyBorder="1" applyAlignment="1">
      <alignment horizontal="center" vertical="center"/>
    </xf>
    <xf numFmtId="173" fontId="10" fillId="0" borderId="83" xfId="0" applyNumberFormat="1" applyFont="1" applyBorder="1" applyAlignment="1">
      <alignment horizontal="center" vertical="center"/>
    </xf>
    <xf numFmtId="173" fontId="10" fillId="0" borderId="61" xfId="0" applyNumberFormat="1" applyFont="1" applyBorder="1" applyAlignment="1">
      <alignment horizontal="center" vertical="center"/>
    </xf>
    <xf numFmtId="173" fontId="10" fillId="0" borderId="77" xfId="0" applyNumberFormat="1" applyFont="1" applyBorder="1" applyAlignment="1">
      <alignment horizontal="center" vertical="center"/>
    </xf>
    <xf numFmtId="173" fontId="10" fillId="0" borderId="72" xfId="0" applyNumberFormat="1" applyFont="1" applyBorder="1" applyAlignment="1">
      <alignment horizontal="center" vertical="center"/>
    </xf>
    <xf numFmtId="173" fontId="10" fillId="0" borderId="84" xfId="0" applyNumberFormat="1" applyFont="1" applyBorder="1" applyAlignment="1">
      <alignment horizontal="center" vertical="center"/>
    </xf>
    <xf numFmtId="173" fontId="10" fillId="0" borderId="90" xfId="0" applyNumberFormat="1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3" fontId="10" fillId="0" borderId="81" xfId="0" applyNumberFormat="1" applyFont="1" applyBorder="1" applyAlignment="1">
      <alignment horizontal="center" vertical="center"/>
    </xf>
    <xf numFmtId="173" fontId="10" fillId="0" borderId="81" xfId="0" applyNumberFormat="1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3" fontId="10" fillId="0" borderId="44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69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45" xfId="0" applyNumberFormat="1" applyFont="1" applyBorder="1" applyAlignment="1">
      <alignment horizontal="center" vertical="center"/>
    </xf>
    <xf numFmtId="173" fontId="10" fillId="0" borderId="44" xfId="0" applyNumberFormat="1" applyFont="1" applyBorder="1" applyAlignment="1">
      <alignment horizontal="center" vertical="center"/>
    </xf>
    <xf numFmtId="173" fontId="10" fillId="0" borderId="0" xfId="0" applyNumberFormat="1" applyFont="1" applyAlignment="1">
      <alignment horizontal="center" vertical="center"/>
    </xf>
    <xf numFmtId="173" fontId="10" fillId="0" borderId="69" xfId="0" applyNumberFormat="1" applyFont="1" applyBorder="1" applyAlignment="1">
      <alignment horizontal="center" vertical="center"/>
    </xf>
    <xf numFmtId="173" fontId="10" fillId="0" borderId="14" xfId="0" applyNumberFormat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3" fontId="10" fillId="0" borderId="42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center" vertical="center"/>
    </xf>
    <xf numFmtId="173" fontId="10" fillId="0" borderId="42" xfId="0" applyNumberFormat="1" applyFont="1" applyBorder="1" applyAlignment="1">
      <alignment horizontal="center" vertical="center"/>
    </xf>
    <xf numFmtId="3" fontId="10" fillId="0" borderId="70" xfId="0" applyNumberFormat="1" applyFont="1" applyBorder="1" applyAlignment="1">
      <alignment horizontal="center" vertical="center"/>
    </xf>
    <xf numFmtId="3" fontId="10" fillId="0" borderId="100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49" xfId="0" applyNumberFormat="1" applyFont="1" applyBorder="1" applyAlignment="1">
      <alignment horizontal="center" vertical="center"/>
    </xf>
    <xf numFmtId="173" fontId="10" fillId="0" borderId="100" xfId="0" applyNumberFormat="1" applyFont="1" applyBorder="1" applyAlignment="1">
      <alignment horizontal="center" vertical="center"/>
    </xf>
    <xf numFmtId="173" fontId="10" fillId="0" borderId="9" xfId="0" applyNumberFormat="1" applyFont="1" applyBorder="1" applyAlignment="1">
      <alignment horizontal="center" vertical="center"/>
    </xf>
    <xf numFmtId="173" fontId="10" fillId="0" borderId="70" xfId="0" applyNumberFormat="1" applyFont="1" applyBorder="1" applyAlignment="1">
      <alignment horizontal="center" vertical="center"/>
    </xf>
    <xf numFmtId="173" fontId="10" fillId="0" borderId="10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textRotation="90"/>
    </xf>
    <xf numFmtId="0" fontId="10" fillId="0" borderId="17" xfId="0" applyFont="1" applyBorder="1" applyAlignment="1">
      <alignment horizontal="center" vertical="center"/>
    </xf>
    <xf numFmtId="171" fontId="10" fillId="0" borderId="17" xfId="1" applyNumberFormat="1" applyFont="1" applyBorder="1" applyAlignment="1">
      <alignment horizontal="left" vertical="center"/>
    </xf>
    <xf numFmtId="3" fontId="10" fillId="0" borderId="17" xfId="0" applyNumberFormat="1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171" fontId="12" fillId="0" borderId="74" xfId="1" applyNumberFormat="1" applyFont="1" applyBorder="1" applyAlignment="1">
      <alignment horizontal="left" vertical="center"/>
    </xf>
    <xf numFmtId="172" fontId="12" fillId="0" borderId="83" xfId="0" applyNumberFormat="1" applyFont="1" applyBorder="1" applyAlignment="1">
      <alignment horizontal="center" vertical="center"/>
    </xf>
    <xf numFmtId="172" fontId="12" fillId="0" borderId="83" xfId="0" applyNumberFormat="1" applyFont="1" applyBorder="1" applyAlignment="1">
      <alignment horizontal="left" vertical="center"/>
    </xf>
    <xf numFmtId="172" fontId="12" fillId="0" borderId="61" xfId="0" applyNumberFormat="1" applyFont="1" applyBorder="1" applyAlignment="1">
      <alignment horizontal="left" vertical="center"/>
    </xf>
    <xf numFmtId="172" fontId="12" fillId="0" borderId="77" xfId="0" applyNumberFormat="1" applyFont="1" applyBorder="1" applyAlignment="1">
      <alignment horizontal="left" vertical="center"/>
    </xf>
    <xf numFmtId="172" fontId="12" fillId="0" borderId="72" xfId="0" applyNumberFormat="1" applyFont="1" applyBorder="1" applyAlignment="1">
      <alignment horizontal="left" vertical="center"/>
    </xf>
    <xf numFmtId="172" fontId="12" fillId="0" borderId="84" xfId="0" applyNumberFormat="1" applyFont="1" applyBorder="1" applyAlignment="1">
      <alignment horizontal="left" vertical="center"/>
    </xf>
    <xf numFmtId="172" fontId="12" fillId="0" borderId="90" xfId="0" applyNumberFormat="1" applyFont="1" applyBorder="1" applyAlignment="1">
      <alignment horizontal="left" vertical="center"/>
    </xf>
    <xf numFmtId="0" fontId="12" fillId="0" borderId="88" xfId="0" applyFont="1" applyBorder="1" applyAlignment="1">
      <alignment horizontal="center" vertical="center"/>
    </xf>
    <xf numFmtId="171" fontId="12" fillId="0" borderId="89" xfId="1" applyNumberFormat="1" applyFont="1" applyBorder="1" applyAlignment="1">
      <alignment horizontal="left" vertical="center"/>
    </xf>
    <xf numFmtId="172" fontId="12" fillId="0" borderId="81" xfId="0" applyNumberFormat="1" applyFont="1" applyBorder="1" applyAlignment="1">
      <alignment horizontal="left" vertical="center"/>
    </xf>
    <xf numFmtId="0" fontId="12" fillId="0" borderId="94" xfId="0" applyFont="1" applyBorder="1" applyAlignment="1">
      <alignment horizontal="center" vertical="center"/>
    </xf>
    <xf numFmtId="171" fontId="12" fillId="0" borderId="48" xfId="1" applyNumberFormat="1" applyFont="1" applyBorder="1" applyAlignment="1">
      <alignment horizontal="left" vertical="center"/>
    </xf>
    <xf numFmtId="172" fontId="12" fillId="0" borderId="44" xfId="0" applyNumberFormat="1" applyFont="1" applyBorder="1" applyAlignment="1">
      <alignment horizontal="left" vertical="center"/>
    </xf>
    <xf numFmtId="172" fontId="12" fillId="0" borderId="0" xfId="0" applyNumberFormat="1" applyFont="1" applyAlignment="1">
      <alignment horizontal="left" vertical="center"/>
    </xf>
    <xf numFmtId="172" fontId="12" fillId="0" borderId="69" xfId="0" applyNumberFormat="1" applyFont="1" applyBorder="1" applyAlignment="1">
      <alignment horizontal="left" vertical="center"/>
    </xf>
    <xf numFmtId="172" fontId="12" fillId="0" borderId="14" xfId="0" applyNumberFormat="1" applyFont="1" applyBorder="1" applyAlignment="1">
      <alignment horizontal="left" vertical="center"/>
    </xf>
    <xf numFmtId="0" fontId="12" fillId="0" borderId="75" xfId="0" applyFont="1" applyBorder="1" applyAlignment="1">
      <alignment horizontal="center" vertical="center"/>
    </xf>
    <xf numFmtId="171" fontId="12" fillId="0" borderId="43" xfId="1" applyNumberFormat="1" applyFont="1" applyBorder="1" applyAlignment="1">
      <alignment horizontal="left" vertical="center"/>
    </xf>
    <xf numFmtId="172" fontId="12" fillId="0" borderId="42" xfId="0" applyNumberFormat="1" applyFont="1" applyBorder="1" applyAlignment="1">
      <alignment horizontal="left" vertical="center"/>
    </xf>
    <xf numFmtId="171" fontId="12" fillId="0" borderId="47" xfId="1" applyNumberFormat="1" applyFont="1" applyBorder="1" applyAlignment="1">
      <alignment horizontal="left" vertical="center"/>
    </xf>
    <xf numFmtId="172" fontId="12" fillId="0" borderId="100" xfId="0" applyNumberFormat="1" applyFont="1" applyBorder="1" applyAlignment="1">
      <alignment horizontal="left" vertical="center"/>
    </xf>
    <xf numFmtId="172" fontId="12" fillId="0" borderId="9" xfId="0" applyNumberFormat="1" applyFont="1" applyBorder="1" applyAlignment="1">
      <alignment horizontal="left" vertical="center"/>
    </xf>
    <xf numFmtId="172" fontId="12" fillId="0" borderId="70" xfId="0" applyNumberFormat="1" applyFont="1" applyBorder="1" applyAlignment="1">
      <alignment horizontal="left" vertical="center"/>
    </xf>
    <xf numFmtId="172" fontId="12" fillId="0" borderId="1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13" xfId="0" applyFont="1" applyBorder="1"/>
    <xf numFmtId="0" fontId="6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166" fontId="1" fillId="0" borderId="0" xfId="0" applyNumberFormat="1" applyFont="1" applyBorder="1"/>
    <xf numFmtId="3" fontId="1" fillId="0" borderId="1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166" fontId="1" fillId="0" borderId="9" xfId="0" applyNumberFormat="1" applyFont="1" applyBorder="1"/>
    <xf numFmtId="3" fontId="1" fillId="0" borderId="1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right" wrapText="1"/>
    </xf>
    <xf numFmtId="3" fontId="1" fillId="0" borderId="14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68" fontId="1" fillId="0" borderId="51" xfId="0" applyNumberFormat="1" applyFont="1" applyBorder="1"/>
    <xf numFmtId="0" fontId="1" fillId="0" borderId="52" xfId="0" applyFont="1" applyBorder="1"/>
    <xf numFmtId="169" fontId="1" fillId="0" borderId="57" xfId="0" applyNumberFormat="1" applyFont="1" applyBorder="1"/>
    <xf numFmtId="169" fontId="1" fillId="0" borderId="29" xfId="0" applyNumberFormat="1" applyFont="1" applyBorder="1"/>
    <xf numFmtId="169" fontId="1" fillId="0" borderId="30" xfId="0" applyNumberFormat="1" applyFont="1" applyBorder="1"/>
    <xf numFmtId="168" fontId="1" fillId="0" borderId="53" xfId="0" applyNumberFormat="1" applyFont="1" applyBorder="1"/>
    <xf numFmtId="0" fontId="1" fillId="0" borderId="54" xfId="0" applyFont="1" applyBorder="1"/>
    <xf numFmtId="169" fontId="1" fillId="0" borderId="58" xfId="0" applyNumberFormat="1" applyFont="1" applyBorder="1"/>
    <xf numFmtId="169" fontId="1" fillId="0" borderId="33" xfId="0" applyNumberFormat="1" applyFont="1" applyBorder="1"/>
    <xf numFmtId="169" fontId="1" fillId="0" borderId="34" xfId="0" applyNumberFormat="1" applyFont="1" applyBorder="1"/>
    <xf numFmtId="168" fontId="1" fillId="0" borderId="55" xfId="0" applyNumberFormat="1" applyFont="1" applyBorder="1"/>
    <xf numFmtId="0" fontId="1" fillId="0" borderId="56" xfId="0" applyFont="1" applyBorder="1"/>
    <xf numFmtId="169" fontId="1" fillId="0" borderId="59" xfId="0" applyNumberFormat="1" applyFont="1" applyBorder="1"/>
    <xf numFmtId="169" fontId="1" fillId="0" borderId="37" xfId="0" applyNumberFormat="1" applyFont="1" applyBorder="1"/>
    <xf numFmtId="169" fontId="1" fillId="0" borderId="38" xfId="0" applyNumberFormat="1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108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3" fillId="0" borderId="106" xfId="0" applyFont="1" applyBorder="1" applyAlignment="1">
      <alignment horizontal="left"/>
    </xf>
    <xf numFmtId="0" fontId="1" fillId="0" borderId="5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13" fillId="0" borderId="12" xfId="0" applyFont="1" applyBorder="1"/>
    <xf numFmtId="0" fontId="13" fillId="0" borderId="11" xfId="0" applyFont="1" applyBorder="1"/>
    <xf numFmtId="0" fontId="6" fillId="0" borderId="10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9" xfId="0" applyFont="1" applyBorder="1"/>
    <xf numFmtId="3" fontId="1" fillId="0" borderId="0" xfId="0" applyNumberFormat="1" applyFont="1" applyBorder="1" applyAlignment="1">
      <alignment horizontal="center"/>
    </xf>
    <xf numFmtId="0" fontId="1" fillId="0" borderId="109" xfId="0" applyFont="1" applyBorder="1" applyAlignment="1">
      <alignment horizontal="left"/>
    </xf>
    <xf numFmtId="37" fontId="1" fillId="0" borderId="0" xfId="0" applyNumberFormat="1" applyFont="1" applyBorder="1" applyAlignment="1">
      <alignment horizontal="center"/>
    </xf>
    <xf numFmtId="37" fontId="1" fillId="0" borderId="14" xfId="0" applyNumberFormat="1" applyFont="1" applyBorder="1" applyAlignment="1">
      <alignment horizontal="center"/>
    </xf>
    <xf numFmtId="0" fontId="6" fillId="0" borderId="11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107" xfId="0" applyFont="1" applyBorder="1" applyAlignment="1">
      <alignment horizontal="center"/>
    </xf>
    <xf numFmtId="0" fontId="1" fillId="0" borderId="112" xfId="0" applyFont="1" applyBorder="1"/>
    <xf numFmtId="3" fontId="1" fillId="0" borderId="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1" xfId="0" applyFont="1" applyBorder="1" applyAlignment="1">
      <alignment horizontal="left"/>
    </xf>
    <xf numFmtId="37" fontId="1" fillId="0" borderId="61" xfId="0" applyNumberFormat="1" applyFont="1" applyBorder="1" applyAlignment="1">
      <alignment horizontal="center"/>
    </xf>
    <xf numFmtId="37" fontId="1" fillId="0" borderId="90" xfId="0" applyNumberFormat="1" applyFont="1" applyBorder="1" applyAlignment="1">
      <alignment horizontal="center"/>
    </xf>
    <xf numFmtId="0" fontId="6" fillId="0" borderId="10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2" xfId="0" applyFont="1" applyBorder="1" applyAlignment="1">
      <alignment horizontal="left"/>
    </xf>
    <xf numFmtId="37" fontId="1" fillId="0" borderId="9" xfId="0" applyNumberFormat="1" applyFont="1" applyBorder="1" applyAlignment="1">
      <alignment horizontal="center"/>
    </xf>
    <xf numFmtId="37" fontId="1" fillId="0" borderId="10" xfId="0" applyNumberFormat="1" applyFont="1" applyBorder="1" applyAlignment="1">
      <alignment horizontal="center"/>
    </xf>
    <xf numFmtId="0" fontId="14" fillId="0" borderId="0" xfId="0" applyFont="1" applyAlignment="1">
      <alignment vertical="top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1" fillId="0" borderId="12" xfId="0" applyFont="1" applyBorder="1"/>
    <xf numFmtId="0" fontId="1" fillId="0" borderId="11" xfId="0" applyFont="1" applyBorder="1"/>
    <xf numFmtId="41" fontId="1" fillId="0" borderId="23" xfId="0" applyNumberFormat="1" applyFont="1" applyBorder="1"/>
    <xf numFmtId="0" fontId="1" fillId="0" borderId="15" xfId="0" applyFont="1" applyBorder="1" applyAlignment="1">
      <alignment horizontal="center"/>
    </xf>
    <xf numFmtId="167" fontId="1" fillId="0" borderId="15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7" fontId="1" fillId="0" borderId="14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41" fontId="1" fillId="0" borderId="24" xfId="0" applyNumberFormat="1" applyFont="1" applyBorder="1"/>
    <xf numFmtId="41" fontId="1" fillId="0" borderId="25" xfId="0" applyNumberFormat="1" applyFont="1" applyBorder="1"/>
    <xf numFmtId="167" fontId="1" fillId="0" borderId="13" xfId="0" applyNumberFormat="1" applyFont="1" applyBorder="1" applyAlignment="1">
      <alignment horizontal="center"/>
    </xf>
    <xf numFmtId="167" fontId="1" fillId="0" borderId="12" xfId="0" applyNumberFormat="1" applyFont="1" applyBorder="1" applyAlignment="1">
      <alignment horizontal="center"/>
    </xf>
    <xf numFmtId="167" fontId="1" fillId="0" borderId="11" xfId="0" applyNumberFormat="1" applyFont="1" applyBorder="1" applyAlignment="1">
      <alignment horizontal="center"/>
    </xf>
    <xf numFmtId="167" fontId="1" fillId="0" borderId="16" xfId="0" applyNumberFormat="1" applyFont="1" applyBorder="1" applyAlignment="1">
      <alignment horizontal="center"/>
    </xf>
    <xf numFmtId="167" fontId="1" fillId="0" borderId="9" xfId="0" applyNumberFormat="1" applyFont="1" applyBorder="1" applyAlignment="1">
      <alignment horizontal="center"/>
    </xf>
    <xf numFmtId="167" fontId="1" fillId="0" borderId="10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2" fillId="0" borderId="81" xfId="0" applyFont="1" applyBorder="1" applyAlignment="1">
      <alignment horizontal="center" vertical="center" textRotation="90"/>
    </xf>
    <xf numFmtId="0" fontId="12" fillId="0" borderId="87" xfId="0" applyFont="1" applyBorder="1" applyAlignment="1">
      <alignment horizontal="center" vertical="center" textRotation="90"/>
    </xf>
    <xf numFmtId="0" fontId="12" fillId="0" borderId="80" xfId="0" applyFont="1" applyBorder="1" applyAlignment="1">
      <alignment horizontal="center" vertical="center" textRotation="90"/>
    </xf>
    <xf numFmtId="0" fontId="10" fillId="0" borderId="77" xfId="0" applyFont="1" applyBorder="1" applyAlignment="1">
      <alignment horizontal="center" vertical="center" textRotation="90"/>
    </xf>
    <xf numFmtId="0" fontId="10" fillId="0" borderId="87" xfId="0" applyFont="1" applyBorder="1" applyAlignment="1">
      <alignment horizontal="center" vertical="center" textRotation="90"/>
    </xf>
    <xf numFmtId="0" fontId="10" fillId="0" borderId="80" xfId="0" applyFont="1" applyBorder="1" applyAlignment="1">
      <alignment horizontal="center" vertical="center" textRotation="90"/>
    </xf>
    <xf numFmtId="0" fontId="10" fillId="0" borderId="81" xfId="0" applyFont="1" applyBorder="1" applyAlignment="1">
      <alignment horizontal="center" vertical="center" textRotation="90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textRotation="90"/>
    </xf>
    <xf numFmtId="0" fontId="12" fillId="0" borderId="93" xfId="0" applyFont="1" applyBorder="1" applyAlignment="1">
      <alignment horizontal="center" vertical="center" textRotation="90"/>
    </xf>
    <xf numFmtId="0" fontId="12" fillId="0" borderId="77" xfId="0" applyFont="1" applyBorder="1" applyAlignment="1">
      <alignment horizontal="center" vertical="center" textRotation="90"/>
    </xf>
    <xf numFmtId="0" fontId="10" fillId="0" borderId="72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8" fillId="0" borderId="77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 textRotation="90"/>
    </xf>
    <xf numFmtId="0" fontId="8" fillId="0" borderId="87" xfId="0" applyFont="1" applyBorder="1" applyAlignment="1">
      <alignment horizontal="center" vertical="center" textRotation="90"/>
    </xf>
    <xf numFmtId="0" fontId="8" fillId="0" borderId="93" xfId="0" applyFont="1" applyBorder="1" applyAlignment="1">
      <alignment horizontal="center" vertical="center" textRotation="90"/>
    </xf>
    <xf numFmtId="0" fontId="8" fillId="0" borderId="60" xfId="0" applyFont="1" applyBorder="1" applyAlignment="1">
      <alignment horizontal="center" vertical="center" textRotation="90"/>
    </xf>
    <xf numFmtId="0" fontId="8" fillId="0" borderId="91" xfId="0" applyFont="1" applyBorder="1" applyAlignment="1">
      <alignment horizontal="center" vertical="center" textRotation="90"/>
    </xf>
    <xf numFmtId="0" fontId="8" fillId="0" borderId="95" xfId="0" applyFont="1" applyBorder="1" applyAlignment="1">
      <alignment horizontal="center" vertical="center" textRotation="90"/>
    </xf>
    <xf numFmtId="0" fontId="8" fillId="0" borderId="77" xfId="0" applyFont="1" applyBorder="1" applyAlignment="1">
      <alignment horizontal="center" vertical="center" textRotation="90"/>
    </xf>
    <xf numFmtId="0" fontId="8" fillId="0" borderId="80" xfId="0" applyFont="1" applyBorder="1" applyAlignment="1">
      <alignment horizontal="center" vertical="center" textRotation="90"/>
    </xf>
    <xf numFmtId="0" fontId="8" fillId="0" borderId="71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 textRotation="90"/>
    </xf>
    <xf numFmtId="0" fontId="3" fillId="0" borderId="69" xfId="0" applyFont="1" applyBorder="1" applyAlignment="1">
      <alignment horizontal="center" vertical="center" textRotation="90"/>
    </xf>
    <xf numFmtId="0" fontId="3" fillId="0" borderId="70" xfId="0" applyFont="1" applyBorder="1" applyAlignment="1">
      <alignment horizontal="center" vertical="center" textRotation="90"/>
    </xf>
    <xf numFmtId="49" fontId="8" fillId="0" borderId="71" xfId="0" applyNumberFormat="1" applyFont="1" applyBorder="1" applyAlignment="1">
      <alignment horizontal="center" vertical="center"/>
    </xf>
    <xf numFmtId="49" fontId="8" fillId="0" borderId="72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8" fillId="0" borderId="73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 wrapText="1"/>
    </xf>
    <xf numFmtId="41" fontId="1" fillId="0" borderId="26" xfId="0" applyNumberFormat="1" applyFont="1" applyBorder="1" applyAlignment="1">
      <alignment horizontal="center" vertical="center" wrapText="1"/>
    </xf>
    <xf numFmtId="41" fontId="1" fillId="0" borderId="18" xfId="0" applyNumberFormat="1" applyFont="1" applyBorder="1" applyAlignment="1">
      <alignment horizontal="center" vertical="center" wrapText="1"/>
    </xf>
    <xf numFmtId="41" fontId="1" fillId="0" borderId="28" xfId="0" applyNumberFormat="1" applyFont="1" applyBorder="1"/>
    <xf numFmtId="41" fontId="1" fillId="0" borderId="29" xfId="0" applyNumberFormat="1" applyFont="1" applyBorder="1"/>
    <xf numFmtId="41" fontId="1" fillId="0" borderId="30" xfId="0" applyNumberFormat="1" applyFont="1" applyBorder="1"/>
    <xf numFmtId="41" fontId="1" fillId="0" borderId="27" xfId="0" applyNumberFormat="1" applyFont="1" applyBorder="1"/>
    <xf numFmtId="41" fontId="1" fillId="0" borderId="32" xfId="0" applyNumberFormat="1" applyFont="1" applyBorder="1"/>
    <xf numFmtId="41" fontId="1" fillId="0" borderId="33" xfId="0" applyNumberFormat="1" applyFont="1" applyBorder="1"/>
    <xf numFmtId="41" fontId="1" fillId="0" borderId="34" xfId="0" applyNumberFormat="1" applyFont="1" applyBorder="1"/>
    <xf numFmtId="41" fontId="1" fillId="0" borderId="31" xfId="0" applyNumberFormat="1" applyFont="1" applyBorder="1"/>
    <xf numFmtId="41" fontId="1" fillId="0" borderId="36" xfId="0" applyNumberFormat="1" applyFont="1" applyBorder="1"/>
    <xf numFmtId="41" fontId="1" fillId="0" borderId="37" xfId="0" applyNumberFormat="1" applyFont="1" applyBorder="1"/>
    <xf numFmtId="41" fontId="1" fillId="0" borderId="38" xfId="0" applyNumberFormat="1" applyFont="1" applyBorder="1"/>
    <xf numFmtId="41" fontId="1" fillId="0" borderId="35" xfId="0" applyNumberFormat="1" applyFont="1" applyBorder="1"/>
  </cellXfs>
  <cellStyles count="2">
    <cellStyle name="Normal" xfId="0" builtinId="0"/>
    <cellStyle name="常规 2" xfId="1" xr:uid="{690F7980-95EA-4227-941F-324491FD133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101600</xdr:colOff>
          <xdr:row>13</xdr:row>
          <xdr:rowOff>177800</xdr:rowOff>
        </xdr:from>
        <xdr:to>
          <xdr:col>7</xdr:col>
          <xdr:colOff>381000</xdr:colOff>
          <xdr:row>15</xdr:row>
          <xdr:rowOff>12700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3"/>
  <sheetViews>
    <sheetView tabSelected="1" workbookViewId="0">
      <selection activeCell="M22" sqref="M22"/>
    </sheetView>
  </sheetViews>
  <sheetFormatPr defaultRowHeight="14.5"/>
  <cols>
    <col min="3" max="3" width="29.6328125" bestFit="1" customWidth="1"/>
  </cols>
  <sheetData>
    <row r="3" spans="2:10" ht="15.5">
      <c r="C3" s="438" t="s">
        <v>9</v>
      </c>
      <c r="D3" s="438"/>
      <c r="E3" s="438"/>
      <c r="F3" s="438"/>
      <c r="G3" s="438"/>
      <c r="H3" s="438"/>
      <c r="I3" s="438"/>
      <c r="J3" s="438"/>
    </row>
    <row r="4" spans="2:10" ht="15.5">
      <c r="B4" s="1"/>
      <c r="C4" s="2" t="s">
        <v>8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</row>
    <row r="5" spans="2:10" ht="15.5">
      <c r="B5" s="1">
        <v>1</v>
      </c>
      <c r="C5" s="1" t="s">
        <v>1</v>
      </c>
      <c r="D5" s="4">
        <v>0.20084245589999999</v>
      </c>
      <c r="E5" s="5">
        <v>3.2287420119999998E-5</v>
      </c>
      <c r="F5" s="5">
        <v>1.0920912E-3</v>
      </c>
      <c r="G5" s="5">
        <v>3.3848378800000002E-2</v>
      </c>
      <c r="H5" s="5">
        <v>1.01400143E-4</v>
      </c>
      <c r="I5" s="5">
        <v>1.848279266E-3</v>
      </c>
      <c r="J5" s="6">
        <v>8.5820113449999996E-4</v>
      </c>
    </row>
    <row r="6" spans="2:10" ht="15.5">
      <c r="B6" s="1">
        <v>2</v>
      </c>
      <c r="C6" s="1" t="s">
        <v>2</v>
      </c>
      <c r="D6" s="7">
        <v>1.0028089540000001E-3</v>
      </c>
      <c r="E6" s="8">
        <v>6.5839910789999997E-2</v>
      </c>
      <c r="F6" s="8">
        <v>3.4650080969999999E-3</v>
      </c>
      <c r="G6" s="8">
        <v>2.1932052059999999E-2</v>
      </c>
      <c r="H6" s="8">
        <v>1.5058395820000001E-2</v>
      </c>
      <c r="I6" s="8">
        <v>1.3217972729999999E-4</v>
      </c>
      <c r="J6" s="9">
        <v>2.5749810700000002E-3</v>
      </c>
    </row>
    <row r="7" spans="2:10" ht="15.5">
      <c r="B7" s="1">
        <v>3</v>
      </c>
      <c r="C7" s="1" t="s">
        <v>3</v>
      </c>
      <c r="D7" s="7">
        <v>3.4232792439999999E-3</v>
      </c>
      <c r="E7" s="8">
        <v>1.9240992189999999E-4</v>
      </c>
      <c r="F7" s="8">
        <v>1.2014654960000001E-3</v>
      </c>
      <c r="G7" s="8">
        <v>2.0892625410000002E-3</v>
      </c>
      <c r="H7" s="8">
        <v>3.5170732710000001E-3</v>
      </c>
      <c r="I7" s="8">
        <v>7.1174517000000001E-3</v>
      </c>
      <c r="J7" s="9">
        <v>2.140223804E-2</v>
      </c>
    </row>
    <row r="8" spans="2:10" ht="15.5">
      <c r="B8" s="1">
        <v>4</v>
      </c>
      <c r="C8" s="1" t="s">
        <v>4</v>
      </c>
      <c r="D8" s="7">
        <v>0.12473496169999999</v>
      </c>
      <c r="E8" s="8">
        <v>6.8372741799999998E-2</v>
      </c>
      <c r="F8" s="8">
        <v>0.18006594049999999</v>
      </c>
      <c r="G8" s="8">
        <v>0.23187014359999999</v>
      </c>
      <c r="H8" s="8">
        <v>3.3895496179999998E-2</v>
      </c>
      <c r="I8" s="8">
        <v>4.1426283809999999E-2</v>
      </c>
      <c r="J8" s="9">
        <v>7.2647028360000004E-2</v>
      </c>
    </row>
    <row r="9" spans="2:10" ht="15.5">
      <c r="B9" s="1">
        <v>5</v>
      </c>
      <c r="C9" s="1" t="s">
        <v>5</v>
      </c>
      <c r="D9" s="7">
        <v>8.5541396960000002E-2</v>
      </c>
      <c r="E9" s="8">
        <v>5.287162653E-2</v>
      </c>
      <c r="F9" s="8">
        <v>9.1446644399999999E-2</v>
      </c>
      <c r="G9" s="8">
        <v>9.5244710580000003E-2</v>
      </c>
      <c r="H9" s="8">
        <v>6.447654488E-2</v>
      </c>
      <c r="I9" s="8">
        <v>3.1492953359999999E-2</v>
      </c>
      <c r="J9" s="9">
        <v>5.2786873540000001E-2</v>
      </c>
    </row>
    <row r="10" spans="2:10" ht="15.5">
      <c r="B10" s="1">
        <v>6</v>
      </c>
      <c r="C10" s="1" t="s">
        <v>6</v>
      </c>
      <c r="D10" s="7">
        <v>8.9727827489999995E-2</v>
      </c>
      <c r="E10" s="8">
        <v>0.1667651933</v>
      </c>
      <c r="F10" s="8">
        <v>0.133228928</v>
      </c>
      <c r="G10" s="8">
        <v>0.1254533763</v>
      </c>
      <c r="H10" s="8">
        <v>0.16470905620000001</v>
      </c>
      <c r="I10" s="8">
        <v>0.27118116819999999</v>
      </c>
      <c r="J10" s="9">
        <v>0.1872997227</v>
      </c>
    </row>
    <row r="11" spans="2:10" ht="15.5">
      <c r="B11" s="1">
        <v>7</v>
      </c>
      <c r="C11" s="1" t="s">
        <v>7</v>
      </c>
      <c r="D11" s="10">
        <v>9.3220163500000001E-3</v>
      </c>
      <c r="E11" s="11">
        <v>1.290381201E-2</v>
      </c>
      <c r="F11" s="11">
        <v>9.4932192199999998E-3</v>
      </c>
      <c r="G11" s="11">
        <v>1.973387507E-2</v>
      </c>
      <c r="H11" s="11">
        <v>1.901635896E-2</v>
      </c>
      <c r="I11" s="11">
        <v>1.8411787280000001E-2</v>
      </c>
      <c r="J11" s="12">
        <v>2.2759041739999999E-2</v>
      </c>
    </row>
    <row r="15" spans="2:10" ht="15.5">
      <c r="C15" s="438" t="s">
        <v>10</v>
      </c>
      <c r="D15" s="438"/>
      <c r="E15" s="438"/>
      <c r="F15" s="438"/>
      <c r="G15" s="438"/>
      <c r="H15" s="438"/>
      <c r="I15" s="438"/>
      <c r="J15" s="438"/>
    </row>
    <row r="16" spans="2:10" ht="15.5">
      <c r="B16" s="1"/>
      <c r="C16" s="2" t="s">
        <v>0</v>
      </c>
      <c r="D16" s="3">
        <v>1</v>
      </c>
      <c r="E16" s="3">
        <v>2</v>
      </c>
      <c r="F16" s="3">
        <v>3</v>
      </c>
      <c r="G16" s="3">
        <v>4</v>
      </c>
      <c r="H16" s="3">
        <v>5</v>
      </c>
      <c r="I16" s="3">
        <v>6</v>
      </c>
      <c r="J16" s="3">
        <v>7</v>
      </c>
    </row>
    <row r="17" spans="2:10" ht="15.5">
      <c r="B17" s="1">
        <v>1</v>
      </c>
      <c r="C17" s="1" t="s">
        <v>1</v>
      </c>
      <c r="D17" s="15">
        <v>1.261632359</v>
      </c>
      <c r="E17" s="16">
        <v>5.8117593719999999E-3</v>
      </c>
      <c r="F17" s="16">
        <v>1.311737449E-2</v>
      </c>
      <c r="G17" s="16">
        <v>5.75797735E-2</v>
      </c>
      <c r="H17" s="16">
        <v>3.7354686999999998E-3</v>
      </c>
      <c r="I17" s="16">
        <v>6.9454042259999996E-3</v>
      </c>
      <c r="J17" s="17">
        <v>7.2239052630000003E-3</v>
      </c>
    </row>
    <row r="18" spans="2:10" ht="15.5">
      <c r="B18" s="1">
        <v>2</v>
      </c>
      <c r="C18" s="1" t="s">
        <v>2</v>
      </c>
      <c r="D18" s="18">
        <v>9.2715099480000004E-3</v>
      </c>
      <c r="E18" s="19">
        <v>1.0747747110000001</v>
      </c>
      <c r="F18" s="19">
        <v>1.219305492E-2</v>
      </c>
      <c r="G18" s="19">
        <v>3.4252670659999998E-2</v>
      </c>
      <c r="H18" s="19">
        <v>1.931846513E-2</v>
      </c>
      <c r="I18" s="19">
        <v>3.3043925550000001E-3</v>
      </c>
      <c r="J18" s="20">
        <v>7.3302985100000004E-3</v>
      </c>
    </row>
    <row r="19" spans="2:10" ht="15.5">
      <c r="B19" s="1">
        <v>3</v>
      </c>
      <c r="C19" s="1" t="s">
        <v>3</v>
      </c>
      <c r="D19" s="18">
        <v>7.5488229130000004E-3</v>
      </c>
      <c r="E19" s="19">
        <v>3.3755280569999998E-3</v>
      </c>
      <c r="F19" s="19">
        <v>1.0046987650000001</v>
      </c>
      <c r="G19" s="19">
        <v>6.4275262529999997E-3</v>
      </c>
      <c r="H19" s="19">
        <v>6.528926208E-3</v>
      </c>
      <c r="I19" s="19">
        <v>1.110987186E-2</v>
      </c>
      <c r="J19" s="20">
        <v>2.4978927099999999E-2</v>
      </c>
    </row>
    <row r="20" spans="2:10" ht="15.5">
      <c r="B20" s="1">
        <v>4</v>
      </c>
      <c r="C20" s="1" t="s">
        <v>4</v>
      </c>
      <c r="D20" s="18">
        <v>0.22920264779999999</v>
      </c>
      <c r="E20" s="19">
        <v>0.1192163394</v>
      </c>
      <c r="F20" s="19">
        <v>0.26153333099999998</v>
      </c>
      <c r="G20" s="19">
        <v>1.3418787729999999</v>
      </c>
      <c r="H20" s="19">
        <v>6.9181290409999999E-2</v>
      </c>
      <c r="I20" s="19">
        <v>8.5605772469999994E-2</v>
      </c>
      <c r="J20" s="20">
        <v>0.12614124090000001</v>
      </c>
    </row>
    <row r="21" spans="2:10" ht="15.5">
      <c r="B21" s="1">
        <v>5</v>
      </c>
      <c r="C21" s="1" t="s">
        <v>5</v>
      </c>
      <c r="D21" s="18">
        <v>0.14934588670000001</v>
      </c>
      <c r="E21" s="19">
        <v>8.4953719740000003E-2</v>
      </c>
      <c r="F21" s="19">
        <v>0.13711508210000001</v>
      </c>
      <c r="G21" s="19">
        <v>0.1563398141</v>
      </c>
      <c r="H21" s="19">
        <v>1.088748627</v>
      </c>
      <c r="I21" s="19">
        <v>5.9819200529999998E-2</v>
      </c>
      <c r="J21" s="20">
        <v>8.5255197929999998E-2</v>
      </c>
    </row>
    <row r="22" spans="2:10" ht="15.5">
      <c r="B22" s="1">
        <v>6</v>
      </c>
      <c r="C22" s="1" t="s">
        <v>6</v>
      </c>
      <c r="D22" s="18">
        <v>0.23826372130000001</v>
      </c>
      <c r="E22" s="19">
        <v>0.29311048760000002</v>
      </c>
      <c r="F22" s="19">
        <v>0.27000261720000002</v>
      </c>
      <c r="G22" s="19">
        <v>0.29184628299999998</v>
      </c>
      <c r="H22" s="19">
        <v>0.27124131530000001</v>
      </c>
      <c r="I22" s="19">
        <v>1.411613717</v>
      </c>
      <c r="J22" s="20">
        <v>0.31379415049999998</v>
      </c>
    </row>
    <row r="23" spans="2:10" ht="15.5">
      <c r="B23" s="1">
        <v>7</v>
      </c>
      <c r="C23" s="1" t="s">
        <v>7</v>
      </c>
      <c r="D23" s="21">
        <v>2.4254192479999999E-2</v>
      </c>
      <c r="E23" s="22">
        <v>2.3862806090000001E-2</v>
      </c>
      <c r="F23" s="22">
        <v>2.308250504E-2</v>
      </c>
      <c r="G23" s="22">
        <v>3.6701962810000002E-2</v>
      </c>
      <c r="H23" s="22">
        <v>2.8047710529999999E-2</v>
      </c>
      <c r="I23" s="22">
        <v>2.970614475E-2</v>
      </c>
      <c r="J23" s="23">
        <v>1.033815726</v>
      </c>
    </row>
  </sheetData>
  <mergeCells count="2">
    <mergeCell ref="C3:J3"/>
    <mergeCell ref="C15:J15"/>
  </mergeCells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autoPict="0" r:id="rId5">
            <anchor moveWithCells="1" sizeWithCells="1">
              <from>
                <xdr:col>6</xdr:col>
                <xdr:colOff>101600</xdr:colOff>
                <xdr:row>13</xdr:row>
                <xdr:rowOff>177800</xdr:rowOff>
              </from>
              <to>
                <xdr:col>7</xdr:col>
                <xdr:colOff>381000</xdr:colOff>
                <xdr:row>15</xdr:row>
                <xdr:rowOff>12700</xdr:rowOff>
              </to>
            </anchor>
          </objectPr>
        </oleObject>
      </mc:Choice>
      <mc:Fallback>
        <oleObject progId="Equation.DSMT4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59"/>
  <sheetViews>
    <sheetView workbookViewId="0">
      <selection activeCell="V30" sqref="V30"/>
    </sheetView>
  </sheetViews>
  <sheetFormatPr defaultRowHeight="14.5"/>
  <cols>
    <col min="3" max="3" width="24.54296875" bestFit="1" customWidth="1"/>
    <col min="6" max="8" width="10.54296875" bestFit="1" customWidth="1"/>
    <col min="9" max="9" width="11.54296875" bestFit="1" customWidth="1"/>
    <col min="10" max="10" width="10.54296875" bestFit="1" customWidth="1"/>
    <col min="11" max="11" width="11.54296875" bestFit="1" customWidth="1"/>
  </cols>
  <sheetData>
    <row r="2" spans="2:11">
      <c r="B2" s="58" t="s">
        <v>159</v>
      </c>
      <c r="C2" s="58"/>
      <c r="D2" s="58"/>
      <c r="E2" s="58"/>
      <c r="F2" s="58"/>
      <c r="G2" s="58"/>
      <c r="H2" s="58"/>
      <c r="I2" s="58"/>
      <c r="J2" s="58"/>
      <c r="K2" s="58"/>
    </row>
    <row r="3" spans="2:11" ht="15" thickBot="1"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2:11" ht="15.5" thickTop="1" thickBot="1">
      <c r="B4" s="527" t="s">
        <v>54</v>
      </c>
      <c r="C4" s="528"/>
      <c r="D4" s="201">
        <v>1</v>
      </c>
      <c r="E4" s="201">
        <v>2</v>
      </c>
      <c r="F4" s="201">
        <v>3</v>
      </c>
      <c r="G4" s="201">
        <v>4</v>
      </c>
      <c r="H4" s="201">
        <v>5</v>
      </c>
      <c r="I4" s="201">
        <v>6</v>
      </c>
      <c r="J4" s="201">
        <v>7</v>
      </c>
      <c r="K4" s="202" t="s">
        <v>55</v>
      </c>
    </row>
    <row r="5" spans="2:11">
      <c r="B5" s="203" t="s">
        <v>56</v>
      </c>
      <c r="C5" s="204" t="s">
        <v>1</v>
      </c>
      <c r="D5" s="205">
        <v>74938.2</v>
      </c>
      <c r="E5" s="205">
        <v>14.7</v>
      </c>
      <c r="F5" s="205">
        <v>1121.4000000000001</v>
      </c>
      <c r="G5" s="205">
        <v>150341.29999999999</v>
      </c>
      <c r="H5" s="205">
        <v>2752</v>
      </c>
      <c r="I5" s="205">
        <v>13400.3</v>
      </c>
      <c r="J5" s="205">
        <v>10.8</v>
      </c>
      <c r="K5" s="206">
        <v>-23123.3</v>
      </c>
    </row>
    <row r="6" spans="2:11">
      <c r="B6" s="203" t="s">
        <v>57</v>
      </c>
      <c r="C6" s="204" t="s">
        <v>2</v>
      </c>
      <c r="D6" s="205">
        <v>369.9</v>
      </c>
      <c r="E6" s="205">
        <v>19461.3</v>
      </c>
      <c r="F6" s="205">
        <v>4281.1000000000004</v>
      </c>
      <c r="G6" s="205">
        <v>112513.1</v>
      </c>
      <c r="H6" s="205">
        <v>53778.2</v>
      </c>
      <c r="I6" s="205">
        <v>5189.3</v>
      </c>
      <c r="J6" s="205">
        <v>29.9</v>
      </c>
      <c r="K6" s="206">
        <v>-64215.9</v>
      </c>
    </row>
    <row r="7" spans="2:11">
      <c r="B7" s="203" t="s">
        <v>58</v>
      </c>
      <c r="C7" s="204" t="s">
        <v>3</v>
      </c>
      <c r="D7" s="205">
        <v>1122.3</v>
      </c>
      <c r="E7" s="205">
        <v>29</v>
      </c>
      <c r="F7" s="205">
        <v>831.8</v>
      </c>
      <c r="G7" s="205">
        <v>7498.9</v>
      </c>
      <c r="H7" s="205">
        <v>11757.7</v>
      </c>
      <c r="I7" s="205">
        <v>50630.9</v>
      </c>
      <c r="J7" s="205">
        <v>27.1</v>
      </c>
      <c r="K7" s="206">
        <v>0</v>
      </c>
    </row>
    <row r="8" spans="2:11">
      <c r="B8" s="203" t="s">
        <v>59</v>
      </c>
      <c r="C8" s="204" t="s">
        <v>60</v>
      </c>
      <c r="D8" s="205">
        <v>49805.599999999999</v>
      </c>
      <c r="E8" s="205">
        <v>19275</v>
      </c>
      <c r="F8" s="205">
        <v>178902.6</v>
      </c>
      <c r="G8" s="205">
        <v>1362660.3</v>
      </c>
      <c r="H8" s="205">
        <v>169914.6</v>
      </c>
      <c r="I8" s="205">
        <v>418411.5</v>
      </c>
      <c r="J8" s="205">
        <v>1914.3</v>
      </c>
      <c r="K8" s="206">
        <v>-765453.6</v>
      </c>
    </row>
    <row r="9" spans="2:11">
      <c r="B9" s="203" t="s">
        <v>61</v>
      </c>
      <c r="C9" s="204" t="s">
        <v>62</v>
      </c>
      <c r="D9" s="205">
        <v>21650.3</v>
      </c>
      <c r="E9" s="205">
        <v>11125.1</v>
      </c>
      <c r="F9" s="205">
        <v>76055.600000000006</v>
      </c>
      <c r="G9" s="205">
        <v>380271.8</v>
      </c>
      <c r="H9" s="205">
        <v>199003.5</v>
      </c>
      <c r="I9" s="205">
        <v>224270.5</v>
      </c>
      <c r="J9" s="205">
        <v>611.79999999999995</v>
      </c>
      <c r="K9" s="206">
        <v>6337.4</v>
      </c>
    </row>
    <row r="10" spans="2:11">
      <c r="B10" s="203" t="s">
        <v>63</v>
      </c>
      <c r="C10" s="204" t="s">
        <v>6</v>
      </c>
      <c r="D10" s="205">
        <v>32941</v>
      </c>
      <c r="E10" s="205">
        <v>45233.7</v>
      </c>
      <c r="F10" s="205">
        <v>107722.5</v>
      </c>
      <c r="G10" s="205">
        <v>483685.9</v>
      </c>
      <c r="H10" s="205">
        <v>545778.6</v>
      </c>
      <c r="I10" s="205">
        <v>1592425.9</v>
      </c>
      <c r="J10" s="205">
        <v>3800.5</v>
      </c>
      <c r="K10" s="206">
        <v>-16941.5</v>
      </c>
    </row>
    <row r="11" spans="2:11" ht="15" thickBot="1">
      <c r="B11" s="207">
        <v>7</v>
      </c>
      <c r="C11" s="204" t="s">
        <v>7</v>
      </c>
      <c r="D11" s="205">
        <v>62.5</v>
      </c>
      <c r="E11" s="205">
        <v>781</v>
      </c>
      <c r="F11" s="205">
        <v>421.9</v>
      </c>
      <c r="G11" s="205">
        <v>33904.5</v>
      </c>
      <c r="H11" s="205">
        <v>19770.599999999999</v>
      </c>
      <c r="I11" s="205">
        <v>26730.3</v>
      </c>
      <c r="J11" s="205">
        <v>0</v>
      </c>
      <c r="K11" s="206">
        <v>-126349.9</v>
      </c>
    </row>
    <row r="12" spans="2:11" ht="29.5" thickTop="1" thickBot="1">
      <c r="B12" s="525" t="s">
        <v>64</v>
      </c>
      <c r="C12" s="526"/>
      <c r="D12" s="208">
        <v>1</v>
      </c>
      <c r="E12" s="208">
        <v>2</v>
      </c>
      <c r="F12" s="208">
        <v>3</v>
      </c>
      <c r="G12" s="208">
        <v>4</v>
      </c>
      <c r="H12" s="208">
        <v>5</v>
      </c>
      <c r="I12" s="208">
        <v>6</v>
      </c>
      <c r="J12" s="208">
        <v>7</v>
      </c>
      <c r="K12" s="209" t="s">
        <v>65</v>
      </c>
    </row>
    <row r="13" spans="2:11">
      <c r="B13" s="203" t="s">
        <v>56</v>
      </c>
      <c r="C13" s="204" t="s">
        <v>1</v>
      </c>
      <c r="D13" s="205">
        <v>284510.7</v>
      </c>
      <c r="E13" s="205">
        <v>0</v>
      </c>
      <c r="F13" s="205">
        <v>65</v>
      </c>
      <c r="G13" s="205">
        <v>356.4</v>
      </c>
      <c r="H13" s="205">
        <v>455</v>
      </c>
      <c r="I13" s="205">
        <v>1151.5999999999999</v>
      </c>
      <c r="J13" s="205">
        <v>0</v>
      </c>
      <c r="K13" s="206">
        <f t="shared" ref="K13:K19" si="0">SUM(D13:J13)</f>
        <v>286538.7</v>
      </c>
    </row>
    <row r="14" spans="2:11">
      <c r="B14" s="203" t="s">
        <v>57</v>
      </c>
      <c r="C14" s="204" t="s">
        <v>2</v>
      </c>
      <c r="D14" s="205">
        <v>0</v>
      </c>
      <c r="E14" s="205">
        <v>158239.20000000001</v>
      </c>
      <c r="F14" s="205">
        <v>108.6</v>
      </c>
      <c r="G14" s="205">
        <v>9752</v>
      </c>
      <c r="H14" s="205">
        <v>295</v>
      </c>
      <c r="I14" s="205">
        <v>258.3</v>
      </c>
      <c r="J14" s="205">
        <v>0</v>
      </c>
      <c r="K14" s="206">
        <f t="shared" si="0"/>
        <v>168653.1</v>
      </c>
    </row>
    <row r="15" spans="2:11">
      <c r="B15" s="203" t="s">
        <v>58</v>
      </c>
      <c r="C15" s="204" t="s">
        <v>3</v>
      </c>
      <c r="D15" s="205">
        <v>0</v>
      </c>
      <c r="E15" s="205">
        <v>0</v>
      </c>
      <c r="F15" s="205">
        <v>670209.69999999995</v>
      </c>
      <c r="G15" s="205">
        <v>0</v>
      </c>
      <c r="H15" s="205">
        <v>0</v>
      </c>
      <c r="I15" s="205">
        <v>0</v>
      </c>
      <c r="J15" s="205">
        <v>0</v>
      </c>
      <c r="K15" s="206">
        <f t="shared" si="0"/>
        <v>670209.69999999995</v>
      </c>
    </row>
    <row r="16" spans="2:11">
      <c r="B16" s="203" t="s">
        <v>59</v>
      </c>
      <c r="C16" s="204" t="s">
        <v>60</v>
      </c>
      <c r="D16" s="205">
        <v>0</v>
      </c>
      <c r="E16" s="205">
        <v>727</v>
      </c>
      <c r="F16" s="205">
        <v>1257.9000000000001</v>
      </c>
      <c r="G16" s="205">
        <v>3703275</v>
      </c>
      <c r="H16" s="205">
        <v>39720</v>
      </c>
      <c r="I16" s="205">
        <v>36034.1</v>
      </c>
      <c r="J16" s="205">
        <v>3669</v>
      </c>
      <c r="K16" s="206">
        <f t="shared" si="0"/>
        <v>3784683</v>
      </c>
    </row>
    <row r="17" spans="2:11">
      <c r="B17" s="203" t="s">
        <v>61</v>
      </c>
      <c r="C17" s="204" t="s">
        <v>62</v>
      </c>
      <c r="D17" s="205">
        <v>556</v>
      </c>
      <c r="E17" s="205">
        <v>381</v>
      </c>
      <c r="F17" s="205">
        <v>21393.4</v>
      </c>
      <c r="G17" s="205">
        <v>15239</v>
      </c>
      <c r="H17" s="205">
        <v>2201532.2999999998</v>
      </c>
      <c r="I17" s="205">
        <v>141673.9</v>
      </c>
      <c r="J17" s="205">
        <v>0</v>
      </c>
      <c r="K17" s="206">
        <f t="shared" si="0"/>
        <v>2380775.5999999996</v>
      </c>
    </row>
    <row r="18" spans="2:11">
      <c r="B18" s="203" t="s">
        <v>63</v>
      </c>
      <c r="C18" s="204" t="s">
        <v>6</v>
      </c>
      <c r="D18" s="205">
        <v>0</v>
      </c>
      <c r="E18" s="205">
        <v>410</v>
      </c>
      <c r="F18" s="205">
        <v>54850.2</v>
      </c>
      <c r="G18" s="205">
        <v>1306</v>
      </c>
      <c r="H18" s="205">
        <v>109292.2</v>
      </c>
      <c r="I18" s="205">
        <v>6444098.4000000004</v>
      </c>
      <c r="J18" s="205">
        <v>1820.9</v>
      </c>
      <c r="K18" s="206">
        <f t="shared" si="0"/>
        <v>6611777.7000000011</v>
      </c>
    </row>
    <row r="19" spans="2:11" ht="15" thickBot="1">
      <c r="B19" s="207">
        <v>7</v>
      </c>
      <c r="C19" s="204" t="s">
        <v>7</v>
      </c>
      <c r="D19" s="205">
        <v>0</v>
      </c>
      <c r="E19" s="205">
        <v>0</v>
      </c>
      <c r="F19" s="205">
        <v>6205.9</v>
      </c>
      <c r="G19" s="205">
        <v>0</v>
      </c>
      <c r="H19" s="205">
        <v>0</v>
      </c>
      <c r="I19" s="205">
        <v>7009.8</v>
      </c>
      <c r="J19" s="205">
        <v>947022.7</v>
      </c>
      <c r="K19" s="206">
        <f t="shared" si="0"/>
        <v>960238.39999999991</v>
      </c>
    </row>
    <row r="20" spans="2:11" ht="15" thickBot="1">
      <c r="B20" s="210"/>
      <c r="C20" s="211" t="s">
        <v>66</v>
      </c>
      <c r="D20" s="212">
        <f t="shared" ref="D20:K20" si="1">SUM(D13:D19)</f>
        <v>285066.7</v>
      </c>
      <c r="E20" s="212">
        <f t="shared" si="1"/>
        <v>159757.20000000001</v>
      </c>
      <c r="F20" s="212">
        <f t="shared" si="1"/>
        <v>754090.7</v>
      </c>
      <c r="G20" s="212">
        <f t="shared" si="1"/>
        <v>3729928.4</v>
      </c>
      <c r="H20" s="212">
        <f t="shared" si="1"/>
        <v>2351294.5</v>
      </c>
      <c r="I20" s="212">
        <f t="shared" si="1"/>
        <v>6630226.1000000006</v>
      </c>
      <c r="J20" s="212">
        <f t="shared" si="1"/>
        <v>952512.6</v>
      </c>
      <c r="K20" s="213">
        <f t="shared" si="1"/>
        <v>14862876.200000001</v>
      </c>
    </row>
    <row r="21" spans="2:11" ht="15" thickTop="1"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2:11" ht="15" thickBot="1"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2:11" ht="15.5" thickTop="1" thickBot="1">
      <c r="B23" s="527" t="s">
        <v>67</v>
      </c>
      <c r="C23" s="528"/>
      <c r="D23" s="201">
        <v>1</v>
      </c>
      <c r="E23" s="201">
        <v>2</v>
      </c>
      <c r="F23" s="201">
        <v>3</v>
      </c>
      <c r="G23" s="201">
        <v>4</v>
      </c>
      <c r="H23" s="201">
        <v>5</v>
      </c>
      <c r="I23" s="201">
        <v>6</v>
      </c>
      <c r="J23" s="201">
        <v>7</v>
      </c>
      <c r="K23" s="202" t="s">
        <v>55</v>
      </c>
    </row>
    <row r="24" spans="2:11">
      <c r="B24" s="203" t="s">
        <v>56</v>
      </c>
      <c r="C24" s="204" t="s">
        <v>1</v>
      </c>
      <c r="D24" s="214">
        <v>61946.1</v>
      </c>
      <c r="E24" s="215">
        <v>0.5</v>
      </c>
      <c r="F24" s="215">
        <v>1270</v>
      </c>
      <c r="G24" s="215">
        <v>147558.5</v>
      </c>
      <c r="H24" s="215">
        <v>231</v>
      </c>
      <c r="I24" s="215">
        <v>18453.2</v>
      </c>
      <c r="J24" s="215">
        <v>2092.6999999999998</v>
      </c>
      <c r="K24" s="216">
        <v>-26769.4</v>
      </c>
    </row>
    <row r="25" spans="2:11">
      <c r="B25" s="203" t="s">
        <v>57</v>
      </c>
      <c r="C25" s="204" t="s">
        <v>2</v>
      </c>
      <c r="D25" s="217">
        <v>440.5</v>
      </c>
      <c r="E25" s="218">
        <v>33299.1</v>
      </c>
      <c r="F25" s="218">
        <v>6927</v>
      </c>
      <c r="G25" s="218">
        <v>174234.5</v>
      </c>
      <c r="H25" s="218">
        <v>89246.399999999994</v>
      </c>
      <c r="I25" s="218">
        <v>1057.5999999999999</v>
      </c>
      <c r="J25" s="218">
        <v>11506.8</v>
      </c>
      <c r="K25" s="219">
        <v>-125507.5</v>
      </c>
    </row>
    <row r="26" spans="2:11">
      <c r="B26" s="203" t="s">
        <v>58</v>
      </c>
      <c r="C26" s="204" t="s">
        <v>3</v>
      </c>
      <c r="D26" s="217">
        <v>941.6</v>
      </c>
      <c r="E26" s="218">
        <v>46.8</v>
      </c>
      <c r="F26" s="218">
        <v>1277.5</v>
      </c>
      <c r="G26" s="218">
        <v>8128.1</v>
      </c>
      <c r="H26" s="218">
        <v>10047.200000000001</v>
      </c>
      <c r="I26" s="218">
        <v>65052.7</v>
      </c>
      <c r="J26" s="218">
        <v>48460.3</v>
      </c>
      <c r="K26" s="219">
        <v>0</v>
      </c>
    </row>
    <row r="27" spans="2:11">
      <c r="B27" s="203" t="s">
        <v>59</v>
      </c>
      <c r="C27" s="204" t="s">
        <v>60</v>
      </c>
      <c r="D27" s="217">
        <v>47510.5</v>
      </c>
      <c r="E27" s="218">
        <v>22930.7</v>
      </c>
      <c r="F27" s="218">
        <v>265115.40000000002</v>
      </c>
      <c r="G27" s="218">
        <v>1249628.6000000001</v>
      </c>
      <c r="H27" s="218">
        <v>132672.6</v>
      </c>
      <c r="I27" s="218">
        <v>516730.4</v>
      </c>
      <c r="J27" s="218">
        <v>226689.3</v>
      </c>
      <c r="K27" s="219">
        <v>-1075127.8999999999</v>
      </c>
    </row>
    <row r="28" spans="2:11">
      <c r="B28" s="203" t="s">
        <v>61</v>
      </c>
      <c r="C28" s="204" t="s">
        <v>62</v>
      </c>
      <c r="D28" s="217">
        <v>24324.799999999999</v>
      </c>
      <c r="E28" s="218">
        <v>13210.9</v>
      </c>
      <c r="F28" s="218">
        <v>100509.7</v>
      </c>
      <c r="G28" s="218">
        <v>382630.40000000002</v>
      </c>
      <c r="H28" s="218">
        <v>190185.3</v>
      </c>
      <c r="I28" s="218">
        <v>297537.40000000002</v>
      </c>
      <c r="J28" s="218">
        <v>123523.3</v>
      </c>
      <c r="K28" s="219">
        <v>8064.7</v>
      </c>
    </row>
    <row r="29" spans="2:11">
      <c r="B29" s="203" t="s">
        <v>63</v>
      </c>
      <c r="C29" s="204" t="s">
        <v>6</v>
      </c>
      <c r="D29" s="217">
        <v>25764.7</v>
      </c>
      <c r="E29" s="218">
        <v>42275.5</v>
      </c>
      <c r="F29" s="218">
        <v>147875.5</v>
      </c>
      <c r="G29" s="218">
        <v>509083.6</v>
      </c>
      <c r="H29" s="218">
        <v>490981.8</v>
      </c>
      <c r="I29" s="218">
        <v>2587542.5</v>
      </c>
      <c r="J29" s="218">
        <v>442674.4</v>
      </c>
      <c r="K29" s="219">
        <v>-44060.4</v>
      </c>
    </row>
    <row r="30" spans="2:11" ht="15" thickBot="1">
      <c r="B30" s="207">
        <v>7</v>
      </c>
      <c r="C30" s="204" t="s">
        <v>7</v>
      </c>
      <c r="D30" s="220">
        <v>239.2</v>
      </c>
      <c r="E30" s="221">
        <v>1349.2</v>
      </c>
      <c r="F30" s="221">
        <v>2038.9</v>
      </c>
      <c r="G30" s="221">
        <v>48835.1</v>
      </c>
      <c r="H30" s="221">
        <v>35110.199999999997</v>
      </c>
      <c r="I30" s="221">
        <v>83321.7</v>
      </c>
      <c r="J30" s="221">
        <v>36277.4</v>
      </c>
      <c r="K30" s="222">
        <v>-177578</v>
      </c>
    </row>
    <row r="31" spans="2:11" ht="15.5" thickTop="1" thickBot="1">
      <c r="B31" s="525" t="s">
        <v>68</v>
      </c>
      <c r="C31" s="526"/>
      <c r="D31" s="208">
        <v>1</v>
      </c>
      <c r="E31" s="208">
        <v>2</v>
      </c>
      <c r="F31" s="208">
        <v>3</v>
      </c>
      <c r="G31" s="208">
        <v>4</v>
      </c>
      <c r="H31" s="208">
        <v>5</v>
      </c>
      <c r="I31" s="208">
        <v>6</v>
      </c>
      <c r="J31" s="208">
        <v>7</v>
      </c>
      <c r="K31" s="209" t="s">
        <v>69</v>
      </c>
    </row>
    <row r="32" spans="2:11">
      <c r="B32" s="203" t="s">
        <v>56</v>
      </c>
      <c r="C32" s="204" t="s">
        <v>1</v>
      </c>
      <c r="D32" s="214">
        <v>273243.59999999998</v>
      </c>
      <c r="E32" s="215">
        <v>0</v>
      </c>
      <c r="F32" s="215">
        <v>0</v>
      </c>
      <c r="G32" s="215">
        <v>66.7</v>
      </c>
      <c r="H32" s="215">
        <v>0</v>
      </c>
      <c r="I32" s="215">
        <v>1747.6</v>
      </c>
      <c r="J32" s="223">
        <v>0</v>
      </c>
      <c r="K32" s="206">
        <f t="shared" ref="K32:K38" si="2">SUM(D32:J32)</f>
        <v>275057.89999999997</v>
      </c>
    </row>
    <row r="33" spans="2:11">
      <c r="B33" s="203" t="s">
        <v>57</v>
      </c>
      <c r="C33" s="204" t="s">
        <v>2</v>
      </c>
      <c r="D33" s="217">
        <v>0</v>
      </c>
      <c r="E33" s="218">
        <v>232387.3</v>
      </c>
      <c r="F33" s="218">
        <v>0</v>
      </c>
      <c r="G33" s="218">
        <v>10843.4</v>
      </c>
      <c r="H33" s="218">
        <v>0</v>
      </c>
      <c r="I33" s="218">
        <v>0</v>
      </c>
      <c r="J33" s="224">
        <v>0</v>
      </c>
      <c r="K33" s="206">
        <f t="shared" si="2"/>
        <v>243230.69999999998</v>
      </c>
    </row>
    <row r="34" spans="2:11">
      <c r="B34" s="203" t="s">
        <v>58</v>
      </c>
      <c r="C34" s="204" t="s">
        <v>3</v>
      </c>
      <c r="D34" s="217">
        <v>0</v>
      </c>
      <c r="E34" s="218">
        <v>0</v>
      </c>
      <c r="F34" s="218">
        <v>1063284.8</v>
      </c>
      <c r="G34" s="218">
        <v>0</v>
      </c>
      <c r="H34" s="218">
        <v>0</v>
      </c>
      <c r="I34" s="218">
        <v>0</v>
      </c>
      <c r="J34" s="224">
        <v>0</v>
      </c>
      <c r="K34" s="206">
        <f t="shared" si="2"/>
        <v>1063284.8</v>
      </c>
    </row>
    <row r="35" spans="2:11">
      <c r="B35" s="203" t="s">
        <v>59</v>
      </c>
      <c r="C35" s="204" t="s">
        <v>60</v>
      </c>
      <c r="D35" s="217">
        <v>0</v>
      </c>
      <c r="E35" s="218">
        <v>0</v>
      </c>
      <c r="F35" s="218">
        <v>0</v>
      </c>
      <c r="G35" s="218">
        <v>3856583.2</v>
      </c>
      <c r="H35" s="218">
        <v>0</v>
      </c>
      <c r="I35" s="218">
        <v>30555</v>
      </c>
      <c r="J35" s="224">
        <v>3277.6</v>
      </c>
      <c r="K35" s="206">
        <f t="shared" si="2"/>
        <v>3890415.8000000003</v>
      </c>
    </row>
    <row r="36" spans="2:11">
      <c r="B36" s="203" t="s">
        <v>61</v>
      </c>
      <c r="C36" s="204" t="s">
        <v>62</v>
      </c>
      <c r="D36" s="217">
        <v>0</v>
      </c>
      <c r="E36" s="218">
        <v>570.29999999999995</v>
      </c>
      <c r="F36" s="218">
        <v>0</v>
      </c>
      <c r="G36" s="218">
        <v>0</v>
      </c>
      <c r="H36" s="218">
        <v>2855125.7</v>
      </c>
      <c r="I36" s="218">
        <v>40.799999999999997</v>
      </c>
      <c r="J36" s="224">
        <v>956.6</v>
      </c>
      <c r="K36" s="206">
        <f t="shared" si="2"/>
        <v>2856693.4</v>
      </c>
    </row>
    <row r="37" spans="2:11">
      <c r="B37" s="203" t="s">
        <v>63</v>
      </c>
      <c r="C37" s="204" t="s">
        <v>6</v>
      </c>
      <c r="D37" s="217">
        <v>0</v>
      </c>
      <c r="E37" s="218">
        <v>474.5</v>
      </c>
      <c r="F37" s="218">
        <v>0</v>
      </c>
      <c r="G37" s="218">
        <v>0</v>
      </c>
      <c r="H37" s="218">
        <v>132.9</v>
      </c>
      <c r="I37" s="218">
        <v>9136001.4000000004</v>
      </c>
      <c r="J37" s="224">
        <v>3277.6</v>
      </c>
      <c r="K37" s="206">
        <f t="shared" si="2"/>
        <v>9139886.4000000004</v>
      </c>
    </row>
    <row r="38" spans="2:11" ht="15" thickBot="1">
      <c r="B38" s="207">
        <v>7</v>
      </c>
      <c r="C38" s="204" t="s">
        <v>7</v>
      </c>
      <c r="D38" s="220">
        <v>3358.8</v>
      </c>
      <c r="E38" s="221">
        <v>895.9</v>
      </c>
      <c r="F38" s="221">
        <v>0</v>
      </c>
      <c r="G38" s="221">
        <v>3936.1</v>
      </c>
      <c r="H38" s="221">
        <v>104957.2</v>
      </c>
      <c r="I38" s="221">
        <v>323996.3</v>
      </c>
      <c r="J38" s="225">
        <v>1827118.9</v>
      </c>
      <c r="K38" s="206">
        <f t="shared" si="2"/>
        <v>2264263.1999999997</v>
      </c>
    </row>
    <row r="39" spans="2:11" ht="15" thickBot="1">
      <c r="B39" s="210"/>
      <c r="C39" s="211" t="s">
        <v>66</v>
      </c>
      <c r="D39" s="212">
        <f t="shared" ref="D39:K39" si="3">SUM(D32:D38)</f>
        <v>276602.39999999997</v>
      </c>
      <c r="E39" s="212">
        <f t="shared" si="3"/>
        <v>234327.99999999997</v>
      </c>
      <c r="F39" s="212">
        <f t="shared" si="3"/>
        <v>1063284.8</v>
      </c>
      <c r="G39" s="212">
        <f t="shared" si="3"/>
        <v>3871429.4000000004</v>
      </c>
      <c r="H39" s="212">
        <f t="shared" si="3"/>
        <v>2960215.8000000003</v>
      </c>
      <c r="I39" s="212">
        <f t="shared" si="3"/>
        <v>9492341.1000000015</v>
      </c>
      <c r="J39" s="212">
        <f t="shared" si="3"/>
        <v>1834630.7</v>
      </c>
      <c r="K39" s="213">
        <f t="shared" si="3"/>
        <v>19732832.199999999</v>
      </c>
    </row>
    <row r="40" spans="2:11" ht="15" thickTop="1"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2:11" ht="15" thickBot="1">
      <c r="B41" s="58"/>
      <c r="C41" s="58"/>
      <c r="D41" s="58"/>
      <c r="E41" s="58"/>
      <c r="F41" s="58"/>
      <c r="G41" s="58"/>
      <c r="H41" s="58"/>
      <c r="I41" s="58"/>
      <c r="J41" s="58"/>
      <c r="K41" s="58"/>
    </row>
    <row r="42" spans="2:11" ht="15.5" thickTop="1" thickBot="1">
      <c r="B42" s="527" t="s">
        <v>70</v>
      </c>
      <c r="C42" s="528"/>
      <c r="D42" s="201">
        <v>1</v>
      </c>
      <c r="E42" s="201">
        <v>2</v>
      </c>
      <c r="F42" s="201">
        <v>3</v>
      </c>
      <c r="G42" s="201">
        <v>4</v>
      </c>
      <c r="H42" s="201">
        <v>5</v>
      </c>
      <c r="I42" s="201">
        <v>6</v>
      </c>
      <c r="J42" s="201">
        <v>7</v>
      </c>
      <c r="K42" s="202" t="s">
        <v>55</v>
      </c>
    </row>
    <row r="43" spans="2:11">
      <c r="B43" s="203" t="s">
        <v>56</v>
      </c>
      <c r="C43" s="204" t="s">
        <v>1</v>
      </c>
      <c r="D43" s="214">
        <v>71681.8</v>
      </c>
      <c r="E43" s="215">
        <v>0.6</v>
      </c>
      <c r="F43" s="215">
        <v>1969.4</v>
      </c>
      <c r="G43" s="215">
        <v>174896.7</v>
      </c>
      <c r="H43" s="215">
        <v>335.1</v>
      </c>
      <c r="I43" s="215">
        <v>18046.8</v>
      </c>
      <c r="J43" s="215">
        <v>1671</v>
      </c>
      <c r="K43" s="216">
        <v>-31248</v>
      </c>
    </row>
    <row r="44" spans="2:11">
      <c r="B44" s="203" t="s">
        <v>57</v>
      </c>
      <c r="C44" s="204" t="s">
        <v>2</v>
      </c>
      <c r="D44" s="217">
        <v>523.79999999999995</v>
      </c>
      <c r="E44" s="218">
        <v>57041.8</v>
      </c>
      <c r="F44" s="218">
        <v>8044.9</v>
      </c>
      <c r="G44" s="218">
        <v>297600.90000000002</v>
      </c>
      <c r="H44" s="218">
        <v>123094.7</v>
      </c>
      <c r="I44" s="218">
        <v>1289.8</v>
      </c>
      <c r="J44" s="218">
        <v>16570</v>
      </c>
      <c r="K44" s="219">
        <v>-226059.1</v>
      </c>
    </row>
    <row r="45" spans="2:11">
      <c r="B45" s="203" t="s">
        <v>58</v>
      </c>
      <c r="C45" s="204" t="s">
        <v>3</v>
      </c>
      <c r="D45" s="217">
        <v>1596.9</v>
      </c>
      <c r="E45" s="218">
        <v>74.3</v>
      </c>
      <c r="F45" s="218">
        <v>1328.7</v>
      </c>
      <c r="G45" s="218">
        <v>7885.9</v>
      </c>
      <c r="H45" s="218">
        <v>12448.9</v>
      </c>
      <c r="I45" s="218">
        <v>74678</v>
      </c>
      <c r="J45" s="218">
        <v>54281.8</v>
      </c>
      <c r="K45" s="219">
        <v>0</v>
      </c>
    </row>
    <row r="46" spans="2:11">
      <c r="B46" s="203" t="s">
        <v>59</v>
      </c>
      <c r="C46" s="204" t="s">
        <v>60</v>
      </c>
      <c r="D46" s="217">
        <v>61461.4</v>
      </c>
      <c r="E46" s="218">
        <v>34859.800000000003</v>
      </c>
      <c r="F46" s="218">
        <v>339047.2</v>
      </c>
      <c r="G46" s="218">
        <v>1452737.9</v>
      </c>
      <c r="H46" s="218">
        <v>183134.8</v>
      </c>
      <c r="I46" s="218">
        <v>589451.9</v>
      </c>
      <c r="J46" s="218">
        <v>255455.7</v>
      </c>
      <c r="K46" s="219">
        <v>-1372424.4</v>
      </c>
    </row>
    <row r="47" spans="2:11">
      <c r="B47" s="203" t="s">
        <v>61</v>
      </c>
      <c r="C47" s="204" t="s">
        <v>62</v>
      </c>
      <c r="D47" s="217">
        <v>26501.200000000001</v>
      </c>
      <c r="E47" s="218">
        <v>17197.099999999999</v>
      </c>
      <c r="F47" s="218">
        <v>136192.70000000001</v>
      </c>
      <c r="G47" s="218">
        <v>460348.2</v>
      </c>
      <c r="H47" s="218">
        <v>244152.5</v>
      </c>
      <c r="I47" s="218">
        <v>362323.9</v>
      </c>
      <c r="J47" s="218">
        <v>127265.5</v>
      </c>
      <c r="K47" s="219">
        <v>6789.5</v>
      </c>
    </row>
    <row r="48" spans="2:11">
      <c r="B48" s="203" t="s">
        <v>63</v>
      </c>
      <c r="C48" s="204" t="s">
        <v>6</v>
      </c>
      <c r="D48" s="217">
        <v>27274.2</v>
      </c>
      <c r="E48" s="218">
        <v>52296.5</v>
      </c>
      <c r="F48" s="218">
        <v>165179</v>
      </c>
      <c r="G48" s="218">
        <v>543690</v>
      </c>
      <c r="H48" s="218">
        <v>610978.4</v>
      </c>
      <c r="I48" s="218">
        <v>3017728.2</v>
      </c>
      <c r="J48" s="218">
        <v>529779.4</v>
      </c>
      <c r="K48" s="219">
        <v>-50587.8</v>
      </c>
    </row>
    <row r="49" spans="2:11" ht="15" thickBot="1">
      <c r="B49" s="207">
        <v>7</v>
      </c>
      <c r="C49" s="204" t="s">
        <v>7</v>
      </c>
      <c r="D49" s="220">
        <v>240.1</v>
      </c>
      <c r="E49" s="221">
        <v>1323</v>
      </c>
      <c r="F49" s="221">
        <v>2021.2</v>
      </c>
      <c r="G49" s="221">
        <v>61315.9</v>
      </c>
      <c r="H49" s="221">
        <v>44560.7</v>
      </c>
      <c r="I49" s="221">
        <v>90071</v>
      </c>
      <c r="J49" s="221">
        <v>39656.199999999997</v>
      </c>
      <c r="K49" s="222">
        <v>-208970.7</v>
      </c>
    </row>
    <row r="50" spans="2:11" ht="15.5" thickTop="1" thickBot="1">
      <c r="B50" s="525" t="s">
        <v>71</v>
      </c>
      <c r="C50" s="526"/>
      <c r="D50" s="208">
        <v>1</v>
      </c>
      <c r="E50" s="208">
        <v>2</v>
      </c>
      <c r="F50" s="208">
        <v>3</v>
      </c>
      <c r="G50" s="208">
        <v>4</v>
      </c>
      <c r="H50" s="208">
        <v>5</v>
      </c>
      <c r="I50" s="208">
        <v>6</v>
      </c>
      <c r="J50" s="208">
        <v>7</v>
      </c>
      <c r="K50" s="209" t="s">
        <v>69</v>
      </c>
    </row>
    <row r="51" spans="2:11">
      <c r="B51" s="203" t="s">
        <v>56</v>
      </c>
      <c r="C51" s="204" t="s">
        <v>1</v>
      </c>
      <c r="D51" s="214">
        <v>310867.7</v>
      </c>
      <c r="E51" s="215">
        <v>0</v>
      </c>
      <c r="F51" s="215">
        <v>0</v>
      </c>
      <c r="G51" s="215">
        <v>65.3</v>
      </c>
      <c r="H51" s="215">
        <v>0</v>
      </c>
      <c r="I51" s="215">
        <v>1820.9</v>
      </c>
      <c r="J51" s="223">
        <v>0</v>
      </c>
      <c r="K51" s="206">
        <f t="shared" ref="K51:K57" si="4">SUM(D51:J51)</f>
        <v>312753.90000000002</v>
      </c>
    </row>
    <row r="52" spans="2:11">
      <c r="B52" s="203" t="s">
        <v>57</v>
      </c>
      <c r="C52" s="204" t="s">
        <v>2</v>
      </c>
      <c r="D52" s="217">
        <v>0</v>
      </c>
      <c r="E52" s="218">
        <v>373810.6</v>
      </c>
      <c r="F52" s="218">
        <v>0</v>
      </c>
      <c r="G52" s="218">
        <v>22752.1</v>
      </c>
      <c r="H52" s="218">
        <v>0</v>
      </c>
      <c r="I52" s="218">
        <v>0</v>
      </c>
      <c r="J52" s="224">
        <v>0</v>
      </c>
      <c r="K52" s="206">
        <f t="shared" si="4"/>
        <v>396562.69999999995</v>
      </c>
    </row>
    <row r="53" spans="2:11">
      <c r="B53" s="203" t="s">
        <v>58</v>
      </c>
      <c r="C53" s="204" t="s">
        <v>3</v>
      </c>
      <c r="D53" s="217">
        <v>0</v>
      </c>
      <c r="E53" s="218">
        <v>0</v>
      </c>
      <c r="F53" s="218">
        <v>1302388.3</v>
      </c>
      <c r="G53" s="218">
        <v>0</v>
      </c>
      <c r="H53" s="218">
        <v>0</v>
      </c>
      <c r="I53" s="218">
        <v>0</v>
      </c>
      <c r="J53" s="224">
        <v>0</v>
      </c>
      <c r="K53" s="206">
        <f t="shared" si="4"/>
        <v>1302388.3</v>
      </c>
    </row>
    <row r="54" spans="2:11">
      <c r="B54" s="203" t="s">
        <v>59</v>
      </c>
      <c r="C54" s="204" t="s">
        <v>60</v>
      </c>
      <c r="D54" s="217">
        <v>0</v>
      </c>
      <c r="E54" s="218">
        <v>0</v>
      </c>
      <c r="F54" s="218">
        <v>0</v>
      </c>
      <c r="G54" s="218">
        <v>4454956.5999999996</v>
      </c>
      <c r="H54" s="218">
        <v>0</v>
      </c>
      <c r="I54" s="218">
        <v>26106</v>
      </c>
      <c r="J54" s="224">
        <v>4466.5</v>
      </c>
      <c r="K54" s="206">
        <f t="shared" si="4"/>
        <v>4485529.0999999996</v>
      </c>
    </row>
    <row r="55" spans="2:11">
      <c r="B55" s="203" t="s">
        <v>61</v>
      </c>
      <c r="C55" s="204" t="s">
        <v>62</v>
      </c>
      <c r="D55" s="217">
        <v>0</v>
      </c>
      <c r="E55" s="218">
        <v>808.4</v>
      </c>
      <c r="F55" s="218">
        <v>0</v>
      </c>
      <c r="G55" s="218">
        <v>0</v>
      </c>
      <c r="H55" s="218">
        <v>3354042.6</v>
      </c>
      <c r="I55" s="218">
        <v>47</v>
      </c>
      <c r="J55" s="224">
        <v>1045.7</v>
      </c>
      <c r="K55" s="206">
        <f t="shared" si="4"/>
        <v>3355943.7</v>
      </c>
    </row>
    <row r="56" spans="2:11">
      <c r="B56" s="203" t="s">
        <v>63</v>
      </c>
      <c r="C56" s="204" t="s">
        <v>6</v>
      </c>
      <c r="D56" s="217">
        <v>0</v>
      </c>
      <c r="E56" s="218">
        <v>556.20000000000005</v>
      </c>
      <c r="F56" s="218">
        <v>0</v>
      </c>
      <c r="G56" s="218">
        <v>0</v>
      </c>
      <c r="H56" s="218">
        <v>151.5</v>
      </c>
      <c r="I56" s="218">
        <v>10473161.199999999</v>
      </c>
      <c r="J56" s="224">
        <v>3771.2</v>
      </c>
      <c r="K56" s="206">
        <f t="shared" si="4"/>
        <v>10477640.099999998</v>
      </c>
    </row>
    <row r="57" spans="2:11" ht="15" thickBot="1">
      <c r="B57" s="207">
        <v>7</v>
      </c>
      <c r="C57" s="204" t="s">
        <v>7</v>
      </c>
      <c r="D57" s="220">
        <v>4657.3999999999996</v>
      </c>
      <c r="E57" s="221">
        <v>1410.4</v>
      </c>
      <c r="F57" s="221">
        <v>0</v>
      </c>
      <c r="G57" s="221">
        <v>4111.3</v>
      </c>
      <c r="H57" s="221">
        <v>115428.3</v>
      </c>
      <c r="I57" s="221">
        <v>339581.5</v>
      </c>
      <c r="J57" s="225">
        <v>2061136</v>
      </c>
      <c r="K57" s="206">
        <f t="shared" si="4"/>
        <v>2526324.9</v>
      </c>
    </row>
    <row r="58" spans="2:11" ht="15" thickBot="1">
      <c r="B58" s="210"/>
      <c r="C58" s="211" t="s">
        <v>66</v>
      </c>
      <c r="D58" s="212">
        <f t="shared" ref="D58:K58" si="5">SUM(D51:D57)</f>
        <v>315525.10000000003</v>
      </c>
      <c r="E58" s="212">
        <f t="shared" si="5"/>
        <v>376585.60000000003</v>
      </c>
      <c r="F58" s="212">
        <f t="shared" si="5"/>
        <v>1302388.3</v>
      </c>
      <c r="G58" s="212">
        <f t="shared" si="5"/>
        <v>4481885.3</v>
      </c>
      <c r="H58" s="212">
        <f t="shared" si="5"/>
        <v>3469622.4</v>
      </c>
      <c r="I58" s="212">
        <f t="shared" si="5"/>
        <v>10840716.6</v>
      </c>
      <c r="J58" s="212">
        <f t="shared" si="5"/>
        <v>2070419.4</v>
      </c>
      <c r="K58" s="213">
        <f t="shared" si="5"/>
        <v>22857142.699999996</v>
      </c>
    </row>
    <row r="59" spans="2:11" ht="15" thickTop="1">
      <c r="B59" s="58"/>
      <c r="C59" s="58"/>
      <c r="D59" s="58"/>
      <c r="E59" s="58"/>
      <c r="F59" s="58"/>
      <c r="G59" s="58"/>
      <c r="H59" s="58"/>
      <c r="I59" s="58"/>
      <c r="J59" s="58"/>
      <c r="K59" s="58"/>
    </row>
  </sheetData>
  <mergeCells count="6">
    <mergeCell ref="B50:C50"/>
    <mergeCell ref="B4:C4"/>
    <mergeCell ref="B12:C12"/>
    <mergeCell ref="B23:C23"/>
    <mergeCell ref="B31:C31"/>
    <mergeCell ref="B42:C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23"/>
  <sheetViews>
    <sheetView workbookViewId="0">
      <selection activeCell="H29" sqref="H29"/>
    </sheetView>
  </sheetViews>
  <sheetFormatPr defaultRowHeight="14.5"/>
  <cols>
    <col min="2" max="2" width="3.90625" customWidth="1"/>
    <col min="3" max="3" width="25.08984375" bestFit="1" customWidth="1"/>
    <col min="4" max="10" width="8.90625" style="167"/>
    <col min="11" max="11" width="4.453125" customWidth="1"/>
    <col min="12" max="12" width="12.08984375" bestFit="1" customWidth="1"/>
  </cols>
  <sheetData>
    <row r="2" spans="2:12">
      <c r="B2" s="58" t="s">
        <v>138</v>
      </c>
      <c r="C2" s="58"/>
      <c r="D2" s="360"/>
      <c r="E2" s="360"/>
      <c r="F2" s="360"/>
      <c r="G2" s="360"/>
      <c r="H2" s="360"/>
      <c r="I2" s="360"/>
      <c r="J2" s="360"/>
      <c r="K2" s="58"/>
      <c r="L2" s="58"/>
    </row>
    <row r="3" spans="2:12">
      <c r="B3" s="58"/>
      <c r="C3" s="58"/>
      <c r="D3" s="360"/>
      <c r="E3" s="360"/>
      <c r="F3" s="360"/>
      <c r="G3" s="360"/>
      <c r="H3" s="360"/>
      <c r="I3" s="360"/>
      <c r="J3" s="360"/>
      <c r="K3" s="58"/>
      <c r="L3" s="58"/>
    </row>
    <row r="4" spans="2:12">
      <c r="B4" s="58"/>
      <c r="C4" s="58" t="s">
        <v>136</v>
      </c>
      <c r="D4" s="360">
        <v>1</v>
      </c>
      <c r="E4" s="360">
        <v>2</v>
      </c>
      <c r="F4" s="360">
        <v>3</v>
      </c>
      <c r="G4" s="360">
        <v>4</v>
      </c>
      <c r="H4" s="360">
        <v>5</v>
      </c>
      <c r="I4" s="360">
        <v>6</v>
      </c>
      <c r="J4" s="360">
        <v>7</v>
      </c>
      <c r="K4" s="58"/>
      <c r="L4" s="58" t="s">
        <v>20</v>
      </c>
    </row>
    <row r="5" spans="2:12">
      <c r="B5" s="58">
        <v>1</v>
      </c>
      <c r="C5" s="58" t="s">
        <v>1</v>
      </c>
      <c r="D5" s="361">
        <v>0.1154</v>
      </c>
      <c r="E5" s="361">
        <v>1.1999999999999999E-3</v>
      </c>
      <c r="F5" s="361">
        <v>8.2000000000000007E-3</v>
      </c>
      <c r="G5" s="361">
        <v>3.5299999999999998E-2</v>
      </c>
      <c r="H5" s="361">
        <v>1.9E-3</v>
      </c>
      <c r="I5" s="361">
        <v>3.3E-3</v>
      </c>
      <c r="J5" s="361">
        <v>1.6000000000000001E-3</v>
      </c>
      <c r="K5" s="58"/>
      <c r="L5" s="168">
        <v>7681</v>
      </c>
    </row>
    <row r="6" spans="2:12">
      <c r="B6" s="58">
        <v>2</v>
      </c>
      <c r="C6" s="58" t="s">
        <v>2</v>
      </c>
      <c r="D6" s="361">
        <v>8.0000000000000004E-4</v>
      </c>
      <c r="E6" s="361">
        <v>1.6E-2</v>
      </c>
      <c r="F6" s="361">
        <v>5.7000000000000002E-3</v>
      </c>
      <c r="G6" s="361">
        <v>1.4E-3</v>
      </c>
      <c r="H6" s="361">
        <v>2.2000000000000001E-3</v>
      </c>
      <c r="I6" s="361">
        <v>2.0000000000000001E-4</v>
      </c>
      <c r="J6" s="361">
        <v>1E-4</v>
      </c>
      <c r="K6" s="58"/>
      <c r="L6" s="168">
        <v>581.70000000000005</v>
      </c>
    </row>
    <row r="7" spans="2:12">
      <c r="B7" s="58">
        <v>3</v>
      </c>
      <c r="C7" s="58" t="s">
        <v>3</v>
      </c>
      <c r="D7" s="361">
        <v>7.1999999999999998E-3</v>
      </c>
      <c r="E7" s="361">
        <v>8.3999999999999995E-3</v>
      </c>
      <c r="F7" s="361">
        <v>6.6E-3</v>
      </c>
      <c r="G7" s="361">
        <v>4.3E-3</v>
      </c>
      <c r="H7" s="361">
        <v>7.4000000000000003E-3</v>
      </c>
      <c r="I7" s="361">
        <v>1.9599999999999999E-2</v>
      </c>
      <c r="J7" s="361">
        <v>1.3299999999999999E-2</v>
      </c>
      <c r="K7" s="58"/>
      <c r="L7" s="168">
        <v>17967.099999999999</v>
      </c>
    </row>
    <row r="8" spans="2:12">
      <c r="B8" s="58">
        <v>4</v>
      </c>
      <c r="C8" s="58" t="s">
        <v>4</v>
      </c>
      <c r="D8" s="361">
        <v>8.6800000000000002E-2</v>
      </c>
      <c r="E8" s="361">
        <v>2.87E-2</v>
      </c>
      <c r="F8" s="361">
        <v>9.5799999999999996E-2</v>
      </c>
      <c r="G8" s="361">
        <v>7.6600000000000001E-2</v>
      </c>
      <c r="H8" s="361">
        <v>2.8899999999999999E-2</v>
      </c>
      <c r="I8" s="361">
        <v>2.4400000000000002E-2</v>
      </c>
      <c r="J8" s="361">
        <v>2.0500000000000001E-2</v>
      </c>
      <c r="K8" s="58"/>
      <c r="L8" s="168">
        <v>77483.7</v>
      </c>
    </row>
    <row r="9" spans="2:12">
      <c r="B9" s="58">
        <v>5</v>
      </c>
      <c r="C9" s="58" t="s">
        <v>72</v>
      </c>
      <c r="D9" s="361">
        <v>6.25E-2</v>
      </c>
      <c r="E9" s="361">
        <v>2.7799999999999998E-2</v>
      </c>
      <c r="F9" s="361">
        <v>5.3999999999999999E-2</v>
      </c>
      <c r="G9" s="361">
        <v>5.2499999999999998E-2</v>
      </c>
      <c r="H9" s="361">
        <v>6.1600000000000002E-2</v>
      </c>
      <c r="I9" s="361">
        <v>3.1699999999999999E-2</v>
      </c>
      <c r="J9" s="361">
        <v>4.8000000000000001E-2</v>
      </c>
      <c r="K9" s="58"/>
      <c r="L9" s="168">
        <v>56967.199999999997</v>
      </c>
    </row>
    <row r="10" spans="2:12">
      <c r="B10" s="58">
        <v>6</v>
      </c>
      <c r="C10" s="58" t="s">
        <v>6</v>
      </c>
      <c r="D10" s="361">
        <v>9.64E-2</v>
      </c>
      <c r="E10" s="361">
        <v>0.1207</v>
      </c>
      <c r="F10" s="361">
        <v>7.0400000000000004E-2</v>
      </c>
      <c r="G10" s="361">
        <v>5.96E-2</v>
      </c>
      <c r="H10" s="361">
        <v>0.16370000000000001</v>
      </c>
      <c r="I10" s="361">
        <v>0.1991</v>
      </c>
      <c r="J10" s="361">
        <v>0.22239999999999999</v>
      </c>
      <c r="K10" s="58"/>
      <c r="L10" s="168">
        <v>109557.6</v>
      </c>
    </row>
    <row r="11" spans="2:12">
      <c r="B11" s="58">
        <v>7</v>
      </c>
      <c r="C11" s="58" t="s">
        <v>73</v>
      </c>
      <c r="D11" s="361">
        <v>2E-3</v>
      </c>
      <c r="E11" s="361">
        <v>3.0999999999999999E-3</v>
      </c>
      <c r="F11" s="361">
        <v>5.5999999999999999E-3</v>
      </c>
      <c r="G11" s="361">
        <v>1.9E-3</v>
      </c>
      <c r="H11" s="361">
        <v>4.4999999999999997E-3</v>
      </c>
      <c r="I11" s="361">
        <v>5.1000000000000004E-3</v>
      </c>
      <c r="J11" s="361">
        <v>6.6E-3</v>
      </c>
      <c r="K11" s="58"/>
      <c r="L11" s="168">
        <v>4165.5</v>
      </c>
    </row>
    <row r="12" spans="2:12">
      <c r="B12" s="58"/>
      <c r="C12" s="58"/>
      <c r="D12" s="360"/>
      <c r="E12" s="360"/>
      <c r="F12" s="360"/>
      <c r="G12" s="360"/>
      <c r="H12" s="360"/>
      <c r="I12" s="360"/>
      <c r="J12" s="360"/>
      <c r="K12" s="58"/>
      <c r="L12" s="58"/>
    </row>
    <row r="13" spans="2:12">
      <c r="B13" s="58"/>
      <c r="C13" s="58"/>
      <c r="D13" s="360"/>
      <c r="E13" s="360"/>
      <c r="F13" s="360"/>
      <c r="G13" s="360"/>
      <c r="H13" s="360"/>
      <c r="I13" s="360"/>
      <c r="J13" s="360"/>
      <c r="K13" s="58"/>
      <c r="L13" s="58"/>
    </row>
    <row r="14" spans="2:12">
      <c r="B14" s="58"/>
      <c r="C14" s="58" t="s">
        <v>137</v>
      </c>
      <c r="D14" s="360">
        <v>1</v>
      </c>
      <c r="E14" s="360">
        <v>2</v>
      </c>
      <c r="F14" s="360">
        <v>3</v>
      </c>
      <c r="G14" s="360">
        <v>4</v>
      </c>
      <c r="H14" s="360">
        <v>5</v>
      </c>
      <c r="I14" s="360">
        <v>6</v>
      </c>
      <c r="J14" s="360">
        <v>7</v>
      </c>
      <c r="K14" s="58"/>
      <c r="L14" s="58"/>
    </row>
    <row r="15" spans="2:12">
      <c r="B15" s="58">
        <v>1</v>
      </c>
      <c r="C15" s="58" t="s">
        <v>1</v>
      </c>
      <c r="D15" s="361">
        <v>0.2225</v>
      </c>
      <c r="E15" s="361">
        <v>0</v>
      </c>
      <c r="F15" s="361">
        <v>1.1999999999999999E-3</v>
      </c>
      <c r="G15" s="361">
        <v>3.7499999999999999E-2</v>
      </c>
      <c r="H15" s="361">
        <v>1E-4</v>
      </c>
      <c r="I15" s="361">
        <v>2E-3</v>
      </c>
      <c r="J15" s="361">
        <v>1E-3</v>
      </c>
      <c r="K15" s="58"/>
      <c r="L15" s="58"/>
    </row>
    <row r="16" spans="2:12">
      <c r="B16" s="58">
        <v>2</v>
      </c>
      <c r="C16" s="58" t="s">
        <v>2</v>
      </c>
      <c r="D16" s="361">
        <v>2.0999999999999999E-3</v>
      </c>
      <c r="E16" s="361">
        <v>0.13600000000000001</v>
      </c>
      <c r="F16" s="361">
        <v>7.1999999999999998E-3</v>
      </c>
      <c r="G16" s="361">
        <v>4.53E-2</v>
      </c>
      <c r="H16" s="361">
        <v>3.1099999999999999E-2</v>
      </c>
      <c r="I16" s="361">
        <v>2.9999999999999997E-4</v>
      </c>
      <c r="J16" s="361">
        <v>5.3E-3</v>
      </c>
      <c r="K16" s="58"/>
      <c r="L16" s="58"/>
    </row>
    <row r="17" spans="2:12">
      <c r="B17" s="58">
        <v>3</v>
      </c>
      <c r="C17" s="58" t="s">
        <v>3</v>
      </c>
      <c r="D17" s="361">
        <v>3.3999999999999998E-3</v>
      </c>
      <c r="E17" s="361">
        <v>2.0000000000000001E-4</v>
      </c>
      <c r="F17" s="361">
        <v>1.1999999999999999E-3</v>
      </c>
      <c r="G17" s="361">
        <v>2.0999999999999999E-3</v>
      </c>
      <c r="H17" s="361">
        <v>3.5000000000000001E-3</v>
      </c>
      <c r="I17" s="361">
        <v>7.1000000000000004E-3</v>
      </c>
      <c r="J17" s="361">
        <v>2.1399999999999999E-2</v>
      </c>
      <c r="K17" s="58"/>
      <c r="L17" s="58"/>
    </row>
    <row r="18" spans="2:12">
      <c r="B18" s="58">
        <v>4</v>
      </c>
      <c r="C18" s="58" t="s">
        <v>4</v>
      </c>
      <c r="D18" s="361">
        <v>0.1724</v>
      </c>
      <c r="E18" s="361">
        <v>9.4500000000000001E-2</v>
      </c>
      <c r="F18" s="361">
        <v>0.24879999999999999</v>
      </c>
      <c r="G18" s="361">
        <v>0.32040000000000002</v>
      </c>
      <c r="H18" s="361">
        <v>4.6800000000000001E-2</v>
      </c>
      <c r="I18" s="361">
        <v>5.7200000000000001E-2</v>
      </c>
      <c r="J18" s="361">
        <v>0.1004</v>
      </c>
      <c r="K18" s="58"/>
      <c r="L18" s="58"/>
    </row>
    <row r="19" spans="2:12">
      <c r="B19" s="58">
        <v>5</v>
      </c>
      <c r="C19" s="58" t="s">
        <v>72</v>
      </c>
      <c r="D19" s="361">
        <v>8.5300000000000001E-2</v>
      </c>
      <c r="E19" s="361">
        <v>5.2699999999999997E-2</v>
      </c>
      <c r="F19" s="361">
        <v>9.1200000000000003E-2</v>
      </c>
      <c r="G19" s="361">
        <v>9.5000000000000001E-2</v>
      </c>
      <c r="H19" s="361">
        <v>6.4299999999999996E-2</v>
      </c>
      <c r="I19" s="361">
        <v>3.1399999999999997E-2</v>
      </c>
      <c r="J19" s="361">
        <v>5.2600000000000001E-2</v>
      </c>
      <c r="K19" s="58"/>
      <c r="L19" s="58"/>
    </row>
    <row r="20" spans="2:12">
      <c r="B20" s="58">
        <v>6</v>
      </c>
      <c r="C20" s="58" t="s">
        <v>6</v>
      </c>
      <c r="D20" s="361">
        <v>9.0200000000000002E-2</v>
      </c>
      <c r="E20" s="361">
        <v>0.1676</v>
      </c>
      <c r="F20" s="361">
        <v>0.13389999999999999</v>
      </c>
      <c r="G20" s="361">
        <v>0.12609999999999999</v>
      </c>
      <c r="H20" s="361">
        <v>0.16550000000000001</v>
      </c>
      <c r="I20" s="361">
        <v>0.27250000000000002</v>
      </c>
      <c r="J20" s="361">
        <v>0.18820000000000001</v>
      </c>
      <c r="K20" s="58"/>
      <c r="L20" s="58"/>
    </row>
    <row r="21" spans="2:12">
      <c r="B21" s="58">
        <v>7</v>
      </c>
      <c r="C21" s="58" t="s">
        <v>73</v>
      </c>
      <c r="D21" s="361">
        <v>1.01E-2</v>
      </c>
      <c r="E21" s="361">
        <v>1.4E-2</v>
      </c>
      <c r="F21" s="361">
        <v>1.03E-2</v>
      </c>
      <c r="G21" s="361">
        <v>2.1399999999999999E-2</v>
      </c>
      <c r="H21" s="361">
        <v>2.06E-2</v>
      </c>
      <c r="I21" s="361">
        <v>0.02</v>
      </c>
      <c r="J21" s="361">
        <v>2.47E-2</v>
      </c>
      <c r="K21" s="58"/>
      <c r="L21" s="58"/>
    </row>
    <row r="22" spans="2:12">
      <c r="B22" s="58"/>
      <c r="C22" s="58"/>
      <c r="D22" s="360"/>
      <c r="E22" s="360"/>
      <c r="F22" s="360"/>
      <c r="G22" s="360"/>
      <c r="H22" s="360"/>
      <c r="I22" s="360"/>
      <c r="J22" s="360"/>
      <c r="K22" s="58"/>
      <c r="L22" s="58"/>
    </row>
    <row r="23" spans="2:12">
      <c r="B23" s="58"/>
      <c r="C23" s="58"/>
      <c r="D23" s="360"/>
      <c r="E23" s="360"/>
      <c r="F23" s="360"/>
      <c r="G23" s="360"/>
      <c r="H23" s="360"/>
      <c r="I23" s="360"/>
      <c r="J23" s="360"/>
      <c r="K23" s="58"/>
      <c r="L23" s="5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M25"/>
  <sheetViews>
    <sheetView workbookViewId="0">
      <selection activeCell="S30" sqref="S30"/>
    </sheetView>
  </sheetViews>
  <sheetFormatPr defaultRowHeight="14.5"/>
  <cols>
    <col min="3" max="3" width="15.08984375" bestFit="1" customWidth="1"/>
    <col min="13" max="13" width="12.54296875" style="356" customWidth="1"/>
  </cols>
  <sheetData>
    <row r="2" spans="2:13">
      <c r="B2" s="60" t="s">
        <v>141</v>
      </c>
      <c r="C2" s="58"/>
    </row>
    <row r="3" spans="2:13" ht="15" thickBot="1"/>
    <row r="4" spans="2:13" ht="16" thickTop="1">
      <c r="B4" s="345">
        <v>1980</v>
      </c>
      <c r="C4" s="346"/>
      <c r="D4" s="347">
        <v>1</v>
      </c>
      <c r="E4" s="347">
        <v>2</v>
      </c>
      <c r="F4" s="347">
        <v>3</v>
      </c>
      <c r="G4" s="347">
        <v>4</v>
      </c>
      <c r="H4" s="347">
        <v>5</v>
      </c>
      <c r="I4" s="347">
        <v>6</v>
      </c>
      <c r="J4" s="347">
        <v>7</v>
      </c>
      <c r="K4" s="347">
        <v>8</v>
      </c>
      <c r="L4" s="347">
        <v>9</v>
      </c>
      <c r="M4" s="357" t="s">
        <v>20</v>
      </c>
    </row>
    <row r="5" spans="2:13" ht="15.5">
      <c r="B5" s="348">
        <v>1</v>
      </c>
      <c r="C5" s="349" t="s">
        <v>90</v>
      </c>
      <c r="D5" s="350">
        <v>1.1999999999999999E-3</v>
      </c>
      <c r="E5" s="350">
        <v>0</v>
      </c>
      <c r="F5" s="350">
        <v>6.9999999999999999E-4</v>
      </c>
      <c r="G5" s="350">
        <v>1.5464</v>
      </c>
      <c r="H5" s="350">
        <v>0</v>
      </c>
      <c r="I5" s="350">
        <v>0</v>
      </c>
      <c r="J5" s="350">
        <v>2.0000000000000001E-4</v>
      </c>
      <c r="K5" s="350">
        <v>0</v>
      </c>
      <c r="L5" s="350">
        <v>0</v>
      </c>
      <c r="M5" s="358">
        <v>18597</v>
      </c>
    </row>
    <row r="6" spans="2:13" ht="15.5">
      <c r="B6" s="348">
        <v>2</v>
      </c>
      <c r="C6" s="349" t="s">
        <v>91</v>
      </c>
      <c r="D6" s="350">
        <v>1E-4</v>
      </c>
      <c r="E6" s="350">
        <v>3.1899999999999998E-2</v>
      </c>
      <c r="F6" s="350">
        <v>0.89600000000000002</v>
      </c>
      <c r="G6" s="350">
        <v>1E-4</v>
      </c>
      <c r="H6" s="350">
        <v>0.87070000000000003</v>
      </c>
      <c r="I6" s="350">
        <v>0</v>
      </c>
      <c r="J6" s="350">
        <v>1E-4</v>
      </c>
      <c r="K6" s="350">
        <v>0</v>
      </c>
      <c r="L6" s="350">
        <v>0</v>
      </c>
      <c r="M6" s="358">
        <v>36841.699999999997</v>
      </c>
    </row>
    <row r="7" spans="2:13" ht="15.5">
      <c r="B7" s="348">
        <v>3</v>
      </c>
      <c r="C7" s="349" t="s">
        <v>92</v>
      </c>
      <c r="D7" s="350">
        <v>6.3E-3</v>
      </c>
      <c r="E7" s="350">
        <v>2.3999999999999998E-3</v>
      </c>
      <c r="F7" s="350">
        <v>6.1199999999999997E-2</v>
      </c>
      <c r="G7" s="350">
        <v>0.33439999999999998</v>
      </c>
      <c r="H7" s="350">
        <v>8.0000000000000004E-4</v>
      </c>
      <c r="I7" s="350">
        <v>5.0000000000000001E-4</v>
      </c>
      <c r="J7" s="350">
        <v>2.0000000000000001E-4</v>
      </c>
      <c r="K7" s="350">
        <v>2.3E-3</v>
      </c>
      <c r="L7" s="350">
        <v>2.0000000000000001E-4</v>
      </c>
      <c r="M7" s="358">
        <v>31214.7</v>
      </c>
    </row>
    <row r="8" spans="2:13" ht="15.5">
      <c r="B8" s="348">
        <v>4</v>
      </c>
      <c r="C8" s="349" t="s">
        <v>93</v>
      </c>
      <c r="D8" s="350">
        <v>2.5999999999999999E-3</v>
      </c>
      <c r="E8" s="350">
        <v>2.0999999999999999E-3</v>
      </c>
      <c r="F8" s="350">
        <v>3.5000000000000001E-3</v>
      </c>
      <c r="G8" s="350">
        <v>8.2199999999999995E-2</v>
      </c>
      <c r="H8" s="350">
        <v>2E-3</v>
      </c>
      <c r="I8" s="350">
        <v>0</v>
      </c>
      <c r="J8" s="350">
        <v>1E-4</v>
      </c>
      <c r="K8" s="350">
        <v>0</v>
      </c>
      <c r="L8" s="350">
        <v>1E-4</v>
      </c>
      <c r="M8" s="358">
        <v>7827.1</v>
      </c>
    </row>
    <row r="9" spans="2:13" ht="15.5">
      <c r="B9" s="348">
        <v>5</v>
      </c>
      <c r="C9" s="349" t="s">
        <v>94</v>
      </c>
      <c r="D9" s="350">
        <v>5.9999999999999995E-4</v>
      </c>
      <c r="E9" s="350">
        <v>4.6100000000000002E-2</v>
      </c>
      <c r="F9" s="350">
        <v>3.0099999999999998E-2</v>
      </c>
      <c r="G9" s="350">
        <v>0.48559999999999998</v>
      </c>
      <c r="H9" s="350">
        <v>7.1999999999999995E-2</v>
      </c>
      <c r="I9" s="350">
        <v>1E-4</v>
      </c>
      <c r="J9" s="350">
        <v>2.9999999999999997E-4</v>
      </c>
      <c r="K9" s="350">
        <v>0</v>
      </c>
      <c r="L9" s="350">
        <v>1E-4</v>
      </c>
      <c r="M9" s="358">
        <v>19243.900000000001</v>
      </c>
    </row>
    <row r="10" spans="2:13" ht="15.5">
      <c r="B10" s="348">
        <v>6</v>
      </c>
      <c r="C10" s="349" t="s">
        <v>18</v>
      </c>
      <c r="D10" s="350">
        <v>0.2092</v>
      </c>
      <c r="E10" s="350">
        <v>1.4027000000000001</v>
      </c>
      <c r="F10" s="350">
        <v>0.504</v>
      </c>
      <c r="G10" s="350">
        <v>7.8254000000000001</v>
      </c>
      <c r="H10" s="350">
        <v>0.435</v>
      </c>
      <c r="I10" s="350">
        <v>8.9599999999999999E-2</v>
      </c>
      <c r="J10" s="350">
        <v>6.2799999999999995E-2</v>
      </c>
      <c r="K10" s="350">
        <v>3.5499999999999997E-2</v>
      </c>
      <c r="L10" s="350">
        <v>2.8899999999999999E-2</v>
      </c>
      <c r="M10" s="358">
        <v>6194570.7000000002</v>
      </c>
    </row>
    <row r="11" spans="2:13" ht="15.5">
      <c r="B11" s="348">
        <v>7</v>
      </c>
      <c r="C11" s="349" t="s">
        <v>4</v>
      </c>
      <c r="D11" s="350">
        <v>2.6322999999999999</v>
      </c>
      <c r="E11" s="350">
        <v>0.84799999999999998</v>
      </c>
      <c r="F11" s="350">
        <v>2.4089999999999998</v>
      </c>
      <c r="G11" s="350">
        <v>3.5154999999999998</v>
      </c>
      <c r="H11" s="350">
        <v>0.1804</v>
      </c>
      <c r="I11" s="350">
        <v>0.26719999999999999</v>
      </c>
      <c r="J11" s="350">
        <v>0.378</v>
      </c>
      <c r="K11" s="350">
        <v>4.9299999999999997E-2</v>
      </c>
      <c r="L11" s="350">
        <v>6.2600000000000003E-2</v>
      </c>
      <c r="M11" s="358">
        <v>18081173.399999999</v>
      </c>
    </row>
    <row r="12" spans="2:13" ht="15.5">
      <c r="B12" s="348">
        <v>8</v>
      </c>
      <c r="C12" s="349" t="s">
        <v>32</v>
      </c>
      <c r="D12" s="350">
        <v>0.17730000000000001</v>
      </c>
      <c r="E12" s="350">
        <v>8.0600000000000005E-2</v>
      </c>
      <c r="F12" s="350">
        <v>2.1831</v>
      </c>
      <c r="G12" s="350">
        <v>4.8194999999999997</v>
      </c>
      <c r="H12" s="350">
        <v>7.9399999999999998E-2</v>
      </c>
      <c r="I12" s="350">
        <v>1.9900000000000001E-2</v>
      </c>
      <c r="J12" s="350">
        <v>2.5100000000000001E-2</v>
      </c>
      <c r="K12" s="350">
        <v>0.12889999999999999</v>
      </c>
      <c r="L12" s="350">
        <v>1.41E-2</v>
      </c>
      <c r="M12" s="358">
        <v>2240903.7000000002</v>
      </c>
    </row>
    <row r="13" spans="2:13" ht="15.5">
      <c r="B13" s="348">
        <v>9</v>
      </c>
      <c r="C13" s="349" t="s">
        <v>6</v>
      </c>
      <c r="D13" s="350">
        <v>1.8575999999999999</v>
      </c>
      <c r="E13" s="350">
        <v>2.6158999999999999</v>
      </c>
      <c r="F13" s="350">
        <v>2.7945000000000002</v>
      </c>
      <c r="G13" s="350">
        <v>8.5173000000000005</v>
      </c>
      <c r="H13" s="350">
        <v>1.2302</v>
      </c>
      <c r="I13" s="350">
        <v>0.18310000000000001</v>
      </c>
      <c r="J13" s="350">
        <v>0.12379999999999999</v>
      </c>
      <c r="K13" s="350">
        <v>0.12239999999999999</v>
      </c>
      <c r="L13" s="350">
        <v>0.20269999999999999</v>
      </c>
      <c r="M13" s="358">
        <v>23803723.100000001</v>
      </c>
    </row>
    <row r="14" spans="2:13" ht="16" thickBot="1">
      <c r="B14" s="348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58"/>
    </row>
    <row r="15" spans="2:13" ht="16" thickTop="1">
      <c r="B15" s="345">
        <v>1963</v>
      </c>
      <c r="C15" s="346"/>
      <c r="D15" s="347">
        <v>1</v>
      </c>
      <c r="E15" s="347">
        <v>2</v>
      </c>
      <c r="F15" s="347">
        <v>3</v>
      </c>
      <c r="G15" s="347">
        <v>4</v>
      </c>
      <c r="H15" s="347">
        <v>5</v>
      </c>
      <c r="I15" s="347">
        <v>6</v>
      </c>
      <c r="J15" s="347">
        <v>7</v>
      </c>
      <c r="K15" s="347">
        <v>8</v>
      </c>
      <c r="L15" s="347">
        <v>9</v>
      </c>
      <c r="M15" s="357" t="s">
        <v>20</v>
      </c>
    </row>
    <row r="16" spans="2:13" ht="15.5">
      <c r="B16" s="348">
        <v>1</v>
      </c>
      <c r="C16" s="349" t="s">
        <v>90</v>
      </c>
      <c r="D16" s="350">
        <v>1.9E-3</v>
      </c>
      <c r="E16" s="350">
        <v>0</v>
      </c>
      <c r="F16" s="350">
        <v>8.0000000000000004E-4</v>
      </c>
      <c r="G16" s="350">
        <v>1.7415</v>
      </c>
      <c r="H16" s="350">
        <v>1E-3</v>
      </c>
      <c r="I16" s="350">
        <v>0</v>
      </c>
      <c r="J16" s="350">
        <v>4.0000000000000002E-4</v>
      </c>
      <c r="K16" s="350">
        <v>1E-4</v>
      </c>
      <c r="L16" s="350">
        <v>0</v>
      </c>
      <c r="M16" s="358">
        <v>12475.6</v>
      </c>
    </row>
    <row r="17" spans="2:13" ht="15.5">
      <c r="B17" s="348">
        <v>2</v>
      </c>
      <c r="C17" s="349" t="s">
        <v>91</v>
      </c>
      <c r="D17" s="350">
        <v>0</v>
      </c>
      <c r="E17" s="350">
        <v>4.2299999999999997E-2</v>
      </c>
      <c r="F17" s="350">
        <v>0.79959999999999998</v>
      </c>
      <c r="G17" s="350">
        <v>6.9999999999999999E-4</v>
      </c>
      <c r="H17" s="350">
        <v>0.93079999999999996</v>
      </c>
      <c r="I17" s="350">
        <v>0</v>
      </c>
      <c r="J17" s="350">
        <v>2.9999999999999997E-4</v>
      </c>
      <c r="K17" s="350">
        <v>0</v>
      </c>
      <c r="L17" s="350">
        <v>0</v>
      </c>
      <c r="M17" s="358">
        <v>30384.400000000001</v>
      </c>
    </row>
    <row r="18" spans="2:13" ht="15.5">
      <c r="B18" s="348">
        <v>3</v>
      </c>
      <c r="C18" s="349" t="s">
        <v>92</v>
      </c>
      <c r="D18" s="350">
        <v>1.5E-3</v>
      </c>
      <c r="E18" s="350">
        <v>1.1000000000000001E-3</v>
      </c>
      <c r="F18" s="350">
        <v>0.06</v>
      </c>
      <c r="G18" s="350">
        <v>0.1973</v>
      </c>
      <c r="H18" s="350">
        <v>3.0999999999999999E-3</v>
      </c>
      <c r="I18" s="350">
        <v>4.0000000000000002E-4</v>
      </c>
      <c r="J18" s="350">
        <v>2.9999999999999997E-4</v>
      </c>
      <c r="K18" s="350">
        <v>2.0999999999999999E-3</v>
      </c>
      <c r="L18" s="350">
        <v>2.0000000000000001E-4</v>
      </c>
      <c r="M18" s="358">
        <v>19877.5</v>
      </c>
    </row>
    <row r="19" spans="2:13" ht="15.5">
      <c r="B19" s="348">
        <v>4</v>
      </c>
      <c r="C19" s="349" t="s">
        <v>93</v>
      </c>
      <c r="D19" s="350">
        <v>1.5E-3</v>
      </c>
      <c r="E19" s="350">
        <v>6.9999999999999999E-4</v>
      </c>
      <c r="F19" s="350">
        <v>1.8E-3</v>
      </c>
      <c r="G19" s="350">
        <v>9.6299999999999997E-2</v>
      </c>
      <c r="H19" s="350">
        <v>2.0000000000000001E-4</v>
      </c>
      <c r="I19" s="350">
        <v>0</v>
      </c>
      <c r="J19" s="350">
        <v>1E-4</v>
      </c>
      <c r="K19" s="350">
        <v>0</v>
      </c>
      <c r="L19" s="350">
        <v>0</v>
      </c>
      <c r="M19" s="358">
        <v>3128.3</v>
      </c>
    </row>
    <row r="20" spans="2:13" ht="15.5">
      <c r="B20" s="348">
        <v>5</v>
      </c>
      <c r="C20" s="349" t="s">
        <v>94</v>
      </c>
      <c r="D20" s="350">
        <v>1E-4</v>
      </c>
      <c r="E20" s="350">
        <v>3.5000000000000001E-3</v>
      </c>
      <c r="F20" s="350">
        <v>3.3000000000000002E-2</v>
      </c>
      <c r="G20" s="350">
        <v>0.7046</v>
      </c>
      <c r="H20" s="350">
        <v>9.1899999999999996E-2</v>
      </c>
      <c r="I20" s="350">
        <v>0</v>
      </c>
      <c r="J20" s="350">
        <v>2.9999999999999997E-4</v>
      </c>
      <c r="K20" s="350">
        <v>1E-4</v>
      </c>
      <c r="L20" s="350">
        <v>1E-4</v>
      </c>
      <c r="M20" s="358">
        <v>13194.3</v>
      </c>
    </row>
    <row r="21" spans="2:13" ht="15.5">
      <c r="B21" s="348">
        <v>6</v>
      </c>
      <c r="C21" s="349" t="s">
        <v>18</v>
      </c>
      <c r="D21" s="350">
        <v>4.5600000000000002E-2</v>
      </c>
      <c r="E21" s="350">
        <v>0.4582</v>
      </c>
      <c r="F21" s="350">
        <v>0.59260000000000002</v>
      </c>
      <c r="G21" s="350">
        <v>7.9622999999999999</v>
      </c>
      <c r="H21" s="350">
        <v>0.65649999999999997</v>
      </c>
      <c r="I21" s="350">
        <v>0.1111</v>
      </c>
      <c r="J21" s="350">
        <v>8.3500000000000005E-2</v>
      </c>
      <c r="K21" s="350">
        <v>4.1500000000000002E-2</v>
      </c>
      <c r="L21" s="350">
        <v>4.2599999999999999E-2</v>
      </c>
      <c r="M21" s="358">
        <v>4865092</v>
      </c>
    </row>
    <row r="22" spans="2:13" ht="15.5">
      <c r="B22" s="348">
        <v>7</v>
      </c>
      <c r="C22" s="349" t="s">
        <v>4</v>
      </c>
      <c r="D22" s="350">
        <v>0.86839999999999995</v>
      </c>
      <c r="E22" s="350">
        <v>0.40810000000000002</v>
      </c>
      <c r="F22" s="350">
        <v>1.17</v>
      </c>
      <c r="G22" s="350">
        <v>1.0932999999999999</v>
      </c>
      <c r="H22" s="350">
        <v>9.3700000000000006E-2</v>
      </c>
      <c r="I22" s="350">
        <v>0.23400000000000001</v>
      </c>
      <c r="J22" s="350">
        <v>0.40350000000000003</v>
      </c>
      <c r="K22" s="350">
        <v>4.9799999999999997E-2</v>
      </c>
      <c r="L22" s="350">
        <v>4.9599999999999998E-2</v>
      </c>
      <c r="M22" s="358">
        <v>11333709.699999999</v>
      </c>
    </row>
    <row r="23" spans="2:13" ht="15.5">
      <c r="B23" s="348">
        <v>8</v>
      </c>
      <c r="C23" s="349" t="s">
        <v>32</v>
      </c>
      <c r="D23" s="350">
        <v>0.1105</v>
      </c>
      <c r="E23" s="350">
        <v>6.5500000000000003E-2</v>
      </c>
      <c r="F23" s="350">
        <v>1.1963999999999999</v>
      </c>
      <c r="G23" s="350">
        <v>4.5632000000000001</v>
      </c>
      <c r="H23" s="350">
        <v>0.39650000000000002</v>
      </c>
      <c r="I23" s="350">
        <v>2.3099999999999999E-2</v>
      </c>
      <c r="J23" s="350">
        <v>2.5600000000000001E-2</v>
      </c>
      <c r="K23" s="350">
        <v>8.6300000000000002E-2</v>
      </c>
      <c r="L23" s="350">
        <v>1.21E-2</v>
      </c>
      <c r="M23" s="358">
        <v>1131226.3999999999</v>
      </c>
    </row>
    <row r="24" spans="2:13" ht="16" thickBot="1">
      <c r="B24" s="352">
        <v>9</v>
      </c>
      <c r="C24" s="353" t="s">
        <v>6</v>
      </c>
      <c r="D24" s="354">
        <v>0.47939999999999999</v>
      </c>
      <c r="E24" s="354">
        <v>2.2387999999999999</v>
      </c>
      <c r="F24" s="354">
        <v>1.9460999999999999</v>
      </c>
      <c r="G24" s="354">
        <v>8.0642999999999994</v>
      </c>
      <c r="H24" s="354">
        <v>1.1015999999999999</v>
      </c>
      <c r="I24" s="354">
        <v>0.11210000000000001</v>
      </c>
      <c r="J24" s="354">
        <v>8.8099999999999998E-2</v>
      </c>
      <c r="K24" s="354">
        <v>0.1203</v>
      </c>
      <c r="L24" s="354">
        <v>0.1721</v>
      </c>
      <c r="M24" s="359">
        <v>10588385.300000001</v>
      </c>
    </row>
    <row r="25" spans="2:13" ht="15" thickTop="1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14"/>
  <sheetViews>
    <sheetView workbookViewId="0">
      <selection activeCell="F24" sqref="F24"/>
    </sheetView>
  </sheetViews>
  <sheetFormatPr defaultRowHeight="14.5"/>
  <cols>
    <col min="2" max="2" width="14.453125" bestFit="1" customWidth="1"/>
  </cols>
  <sheetData>
    <row r="2" spans="2:10">
      <c r="B2" s="58" t="s">
        <v>105</v>
      </c>
      <c r="C2" s="58"/>
      <c r="D2" s="58"/>
      <c r="E2" s="58"/>
      <c r="F2" s="58"/>
      <c r="G2" s="58"/>
      <c r="H2" s="58"/>
      <c r="I2" s="58"/>
      <c r="J2" s="58"/>
    </row>
    <row r="3" spans="2:10" ht="15" thickBot="1">
      <c r="B3" s="58"/>
      <c r="C3" s="58"/>
      <c r="D3" s="58"/>
      <c r="E3" s="58"/>
      <c r="F3" s="58"/>
      <c r="G3" s="58"/>
      <c r="H3" s="58"/>
      <c r="I3" s="58"/>
      <c r="J3" s="58"/>
    </row>
    <row r="4" spans="2:10" ht="29" thickTop="1" thickBot="1">
      <c r="B4" s="193" t="s">
        <v>95</v>
      </c>
      <c r="C4" s="194" t="s">
        <v>96</v>
      </c>
      <c r="D4" s="194" t="s">
        <v>97</v>
      </c>
      <c r="E4" s="194" t="s">
        <v>98</v>
      </c>
      <c r="F4" s="194" t="s">
        <v>99</v>
      </c>
      <c r="G4" s="194" t="s">
        <v>100</v>
      </c>
      <c r="H4" s="194" t="s">
        <v>101</v>
      </c>
      <c r="I4" s="193" t="s">
        <v>52</v>
      </c>
      <c r="J4" s="58"/>
    </row>
    <row r="5" spans="2:10" ht="15" thickTop="1">
      <c r="B5" s="195" t="s">
        <v>96</v>
      </c>
      <c r="C5" s="196"/>
      <c r="D5" s="196"/>
      <c r="E5" s="196"/>
      <c r="F5" s="196"/>
      <c r="G5" s="196">
        <v>11473</v>
      </c>
      <c r="H5" s="196"/>
      <c r="I5" s="197">
        <f t="shared" ref="I5:I10" si="0">SUM(C5:H5)</f>
        <v>11473</v>
      </c>
      <c r="J5" s="58"/>
    </row>
    <row r="6" spans="2:10">
      <c r="B6" s="195" t="s">
        <v>102</v>
      </c>
      <c r="C6" s="196">
        <v>11360</v>
      </c>
      <c r="D6" s="196">
        <v>2052</v>
      </c>
      <c r="E6" s="196">
        <v>1368</v>
      </c>
      <c r="F6" s="196"/>
      <c r="G6" s="196"/>
      <c r="H6" s="196">
        <v>3</v>
      </c>
      <c r="I6" s="197">
        <f t="shared" si="0"/>
        <v>14783</v>
      </c>
      <c r="J6" s="58"/>
    </row>
    <row r="7" spans="2:10">
      <c r="B7" s="195" t="s">
        <v>98</v>
      </c>
      <c r="C7" s="196"/>
      <c r="D7" s="196">
        <v>389</v>
      </c>
      <c r="E7" s="196"/>
      <c r="F7" s="196"/>
      <c r="G7" s="196">
        <v>885</v>
      </c>
      <c r="H7" s="196">
        <v>94</v>
      </c>
      <c r="I7" s="197">
        <f t="shared" si="0"/>
        <v>1368</v>
      </c>
      <c r="J7" s="58"/>
    </row>
    <row r="8" spans="2:10">
      <c r="B8" s="195" t="s">
        <v>103</v>
      </c>
      <c r="C8" s="196"/>
      <c r="D8" s="196">
        <v>-425</v>
      </c>
      <c r="E8" s="196"/>
      <c r="F8" s="196"/>
      <c r="G8" s="196"/>
      <c r="H8" s="196">
        <v>425</v>
      </c>
      <c r="I8" s="197">
        <f t="shared" si="0"/>
        <v>0</v>
      </c>
      <c r="J8" s="58"/>
    </row>
    <row r="9" spans="2:10">
      <c r="B9" s="195" t="s">
        <v>104</v>
      </c>
      <c r="C9" s="196"/>
      <c r="D9" s="196">
        <v>11312</v>
      </c>
      <c r="E9" s="196"/>
      <c r="F9" s="196"/>
      <c r="G9" s="196">
        <v>4660</v>
      </c>
      <c r="H9" s="196">
        <v>2113</v>
      </c>
      <c r="I9" s="197">
        <f t="shared" si="0"/>
        <v>18085</v>
      </c>
      <c r="J9" s="58"/>
    </row>
    <row r="10" spans="2:10" ht="15" thickBot="1">
      <c r="B10" s="195" t="s">
        <v>101</v>
      </c>
      <c r="C10" s="196">
        <v>113</v>
      </c>
      <c r="D10" s="196">
        <v>1455</v>
      </c>
      <c r="E10" s="196"/>
      <c r="F10" s="196"/>
      <c r="G10" s="196">
        <v>1067</v>
      </c>
      <c r="H10" s="196"/>
      <c r="I10" s="197">
        <f t="shared" si="0"/>
        <v>2635</v>
      </c>
      <c r="J10" s="58"/>
    </row>
    <row r="11" spans="2:10" ht="15.5" thickTop="1" thickBot="1">
      <c r="B11" s="198" t="s">
        <v>52</v>
      </c>
      <c r="C11" s="199">
        <f t="shared" ref="C11:H11" si="1">SUM(C5:C10)</f>
        <v>11473</v>
      </c>
      <c r="D11" s="199">
        <f t="shared" si="1"/>
        <v>14783</v>
      </c>
      <c r="E11" s="199">
        <f t="shared" si="1"/>
        <v>1368</v>
      </c>
      <c r="F11" s="199">
        <f t="shared" si="1"/>
        <v>0</v>
      </c>
      <c r="G11" s="199">
        <f t="shared" si="1"/>
        <v>18085</v>
      </c>
      <c r="H11" s="199">
        <f t="shared" si="1"/>
        <v>2635</v>
      </c>
      <c r="I11" s="200"/>
      <c r="J11" s="58"/>
    </row>
    <row r="12" spans="2:10" ht="15" thickTop="1">
      <c r="B12" s="58"/>
      <c r="C12" s="58"/>
      <c r="D12" s="58"/>
      <c r="E12" s="58"/>
      <c r="F12" s="58"/>
      <c r="G12" s="58"/>
      <c r="H12" s="58"/>
      <c r="I12" s="58"/>
      <c r="J12" s="58"/>
    </row>
    <row r="13" spans="2:10">
      <c r="B13" s="58"/>
      <c r="C13" s="58"/>
      <c r="D13" s="58"/>
      <c r="E13" s="58"/>
      <c r="F13" s="58"/>
      <c r="G13" s="58"/>
      <c r="H13" s="58"/>
      <c r="I13" s="58"/>
      <c r="J13" s="58"/>
    </row>
    <row r="14" spans="2:10">
      <c r="B14" s="58"/>
      <c r="C14" s="58"/>
      <c r="D14" s="58"/>
      <c r="E14" s="58"/>
      <c r="F14" s="58"/>
      <c r="G14" s="58"/>
      <c r="H14" s="58"/>
      <c r="I14" s="58"/>
      <c r="J14" s="5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51AA-5D15-4A40-A3D0-D08EDA09409E}">
  <dimension ref="C2:O18"/>
  <sheetViews>
    <sheetView workbookViewId="0">
      <selection activeCell="G33" sqref="G33"/>
    </sheetView>
  </sheetViews>
  <sheetFormatPr defaultRowHeight="14.5"/>
  <cols>
    <col min="2" max="2" width="4.453125" customWidth="1"/>
    <col min="3" max="3" width="20" customWidth="1"/>
  </cols>
  <sheetData>
    <row r="2" spans="3:15">
      <c r="C2" s="58" t="s">
        <v>123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3:15" ht="15" thickBot="1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3:15" ht="27" thickTop="1" thickBot="1">
      <c r="C4" s="188" t="s">
        <v>106</v>
      </c>
      <c r="D4" s="53" t="s">
        <v>107</v>
      </c>
      <c r="E4" s="53" t="s">
        <v>108</v>
      </c>
      <c r="F4" s="53" t="s">
        <v>109</v>
      </c>
      <c r="G4" s="53" t="s">
        <v>110</v>
      </c>
      <c r="H4" s="53" t="s">
        <v>111</v>
      </c>
      <c r="I4" s="53" t="s">
        <v>112</v>
      </c>
      <c r="J4" s="53" t="s">
        <v>113</v>
      </c>
      <c r="K4" s="53" t="s">
        <v>114</v>
      </c>
      <c r="L4" s="53" t="s">
        <v>101</v>
      </c>
      <c r="M4" s="53" t="s">
        <v>115</v>
      </c>
      <c r="N4" s="53" t="s">
        <v>116</v>
      </c>
      <c r="O4" s="189" t="s">
        <v>52</v>
      </c>
    </row>
    <row r="5" spans="3:15" ht="15" thickTop="1">
      <c r="C5" s="54" t="s">
        <v>104</v>
      </c>
      <c r="D5" s="190"/>
      <c r="E5" s="190">
        <v>4831</v>
      </c>
      <c r="F5" s="190"/>
      <c r="G5" s="190"/>
      <c r="H5" s="190"/>
      <c r="I5" s="190"/>
      <c r="J5" s="190"/>
      <c r="K5" s="190"/>
      <c r="L5" s="190"/>
      <c r="M5" s="190"/>
      <c r="N5" s="190"/>
      <c r="O5" s="191">
        <f t="shared" ref="O5:O15" si="0">SUM(D5:N5)</f>
        <v>4831</v>
      </c>
    </row>
    <row r="6" spans="3:15">
      <c r="C6" s="54" t="s">
        <v>117</v>
      </c>
      <c r="D6" s="190"/>
      <c r="E6" s="190"/>
      <c r="F6" s="190"/>
      <c r="G6" s="190"/>
      <c r="H6" s="190"/>
      <c r="I6" s="190">
        <v>3235</v>
      </c>
      <c r="J6" s="190">
        <v>970</v>
      </c>
      <c r="K6" s="190">
        <v>750</v>
      </c>
      <c r="L6" s="190">
        <v>431</v>
      </c>
      <c r="M6" s="190"/>
      <c r="N6" s="190"/>
      <c r="O6" s="191">
        <f t="shared" si="0"/>
        <v>5386</v>
      </c>
    </row>
    <row r="7" spans="3:15">
      <c r="C7" s="54" t="s">
        <v>109</v>
      </c>
      <c r="D7" s="190">
        <v>2908</v>
      </c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1">
        <f t="shared" si="0"/>
        <v>2908</v>
      </c>
    </row>
    <row r="8" spans="3:15">
      <c r="C8" s="54" t="s">
        <v>110</v>
      </c>
      <c r="D8" s="190">
        <v>1556</v>
      </c>
      <c r="E8" s="190"/>
      <c r="F8" s="190"/>
      <c r="G8" s="190"/>
      <c r="H8" s="190"/>
      <c r="I8" s="190"/>
      <c r="J8" s="190"/>
      <c r="K8" s="190"/>
      <c r="L8" s="190">
        <v>117</v>
      </c>
      <c r="M8" s="190"/>
      <c r="N8" s="190"/>
      <c r="O8" s="191">
        <f t="shared" si="0"/>
        <v>1673</v>
      </c>
    </row>
    <row r="9" spans="3:15">
      <c r="C9" s="54" t="s">
        <v>118</v>
      </c>
      <c r="D9" s="190"/>
      <c r="E9" s="190"/>
      <c r="F9" s="190"/>
      <c r="G9" s="190">
        <v>1589</v>
      </c>
      <c r="H9" s="190"/>
      <c r="I9" s="190">
        <v>95</v>
      </c>
      <c r="J9" s="190">
        <v>93</v>
      </c>
      <c r="K9" s="190"/>
      <c r="L9" s="190"/>
      <c r="M9" s="190"/>
      <c r="N9" s="190"/>
      <c r="O9" s="191">
        <f t="shared" si="0"/>
        <v>1777</v>
      </c>
    </row>
    <row r="10" spans="3:15">
      <c r="C10" s="54" t="s">
        <v>119</v>
      </c>
      <c r="D10" s="190"/>
      <c r="E10" s="190"/>
      <c r="F10" s="190">
        <v>2463</v>
      </c>
      <c r="G10" s="190"/>
      <c r="H10" s="190">
        <v>1045</v>
      </c>
      <c r="I10" s="190"/>
      <c r="J10" s="190">
        <v>556</v>
      </c>
      <c r="K10" s="190"/>
      <c r="L10" s="190"/>
      <c r="M10" s="190"/>
      <c r="N10" s="190"/>
      <c r="O10" s="191">
        <f t="shared" si="0"/>
        <v>4064</v>
      </c>
    </row>
    <row r="11" spans="3:15">
      <c r="C11" s="54" t="s">
        <v>120</v>
      </c>
      <c r="D11" s="190">
        <v>377</v>
      </c>
      <c r="E11" s="190"/>
      <c r="F11" s="190">
        <v>445</v>
      </c>
      <c r="G11" s="190"/>
      <c r="H11" s="190">
        <v>138</v>
      </c>
      <c r="I11" s="190">
        <v>587</v>
      </c>
      <c r="J11" s="190"/>
      <c r="K11" s="190">
        <v>96</v>
      </c>
      <c r="L11" s="190"/>
      <c r="M11" s="190">
        <v>18</v>
      </c>
      <c r="N11" s="190"/>
      <c r="O11" s="191">
        <f t="shared" si="0"/>
        <v>1661</v>
      </c>
    </row>
    <row r="12" spans="3:15">
      <c r="C12" s="54" t="s">
        <v>114</v>
      </c>
      <c r="D12" s="190"/>
      <c r="E12" s="190"/>
      <c r="F12" s="190"/>
      <c r="G12" s="190"/>
      <c r="H12" s="190">
        <v>594</v>
      </c>
      <c r="I12" s="190">
        <v>145</v>
      </c>
      <c r="J12" s="190"/>
      <c r="K12" s="190"/>
      <c r="L12" s="190">
        <v>117</v>
      </c>
      <c r="M12" s="190"/>
      <c r="N12" s="190">
        <v>-10</v>
      </c>
      <c r="O12" s="191">
        <f t="shared" si="0"/>
        <v>846</v>
      </c>
    </row>
    <row r="13" spans="3:15">
      <c r="C13" s="54" t="s">
        <v>101</v>
      </c>
      <c r="D13" s="190"/>
      <c r="E13" s="190">
        <v>537</v>
      </c>
      <c r="F13" s="190"/>
      <c r="G13" s="190">
        <v>84</v>
      </c>
      <c r="H13" s="190"/>
      <c r="I13" s="190">
        <v>2</v>
      </c>
      <c r="J13" s="190">
        <v>42</v>
      </c>
      <c r="K13" s="190"/>
      <c r="L13" s="190"/>
      <c r="M13" s="190"/>
      <c r="N13" s="190"/>
      <c r="O13" s="191">
        <f t="shared" si="0"/>
        <v>665</v>
      </c>
    </row>
    <row r="14" spans="3:15">
      <c r="C14" s="54" t="s">
        <v>115</v>
      </c>
      <c r="D14" s="190"/>
      <c r="E14" s="190">
        <v>18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1">
        <f t="shared" si="0"/>
        <v>18</v>
      </c>
    </row>
    <row r="15" spans="3:15" ht="15" thickBot="1">
      <c r="C15" s="54" t="s">
        <v>121</v>
      </c>
      <c r="D15" s="190">
        <v>-10</v>
      </c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1">
        <f t="shared" si="0"/>
        <v>-10</v>
      </c>
    </row>
    <row r="16" spans="3:15" ht="15.5" thickTop="1" thickBot="1">
      <c r="C16" s="192" t="s">
        <v>52</v>
      </c>
      <c r="D16" s="56">
        <f t="shared" ref="D16:N16" si="1">SUM(D5:D15)</f>
        <v>4831</v>
      </c>
      <c r="E16" s="56">
        <f t="shared" si="1"/>
        <v>5386</v>
      </c>
      <c r="F16" s="56">
        <f t="shared" si="1"/>
        <v>2908</v>
      </c>
      <c r="G16" s="56">
        <f t="shared" si="1"/>
        <v>1673</v>
      </c>
      <c r="H16" s="56">
        <f t="shared" si="1"/>
        <v>1777</v>
      </c>
      <c r="I16" s="56">
        <f t="shared" si="1"/>
        <v>4064</v>
      </c>
      <c r="J16" s="56">
        <f t="shared" si="1"/>
        <v>1661</v>
      </c>
      <c r="K16" s="56">
        <f t="shared" si="1"/>
        <v>846</v>
      </c>
      <c r="L16" s="56">
        <f t="shared" si="1"/>
        <v>665</v>
      </c>
      <c r="M16" s="56">
        <f t="shared" si="1"/>
        <v>18</v>
      </c>
      <c r="N16" s="56">
        <f t="shared" si="1"/>
        <v>-10</v>
      </c>
      <c r="O16" s="192" t="s">
        <v>122</v>
      </c>
    </row>
    <row r="17" spans="3:15" ht="15" thickTop="1"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3:15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W27"/>
  <sheetViews>
    <sheetView workbookViewId="0">
      <selection activeCell="AC43" sqref="AC43:AC44"/>
    </sheetView>
  </sheetViews>
  <sheetFormatPr defaultRowHeight="14.5"/>
  <cols>
    <col min="2" max="2" width="2.453125" customWidth="1"/>
    <col min="3" max="3" width="17.90625" customWidth="1"/>
    <col min="4" max="4" width="4" bestFit="1" customWidth="1"/>
    <col min="5" max="5" width="4.36328125" bestFit="1" customWidth="1"/>
    <col min="6" max="6" width="4.26953125" bestFit="1" customWidth="1"/>
    <col min="7" max="7" width="5.26953125" bestFit="1" customWidth="1"/>
    <col min="8" max="8" width="5" bestFit="1" customWidth="1"/>
    <col min="9" max="9" width="6.36328125" customWidth="1"/>
    <col min="10" max="10" width="3.90625" bestFit="1" customWidth="1"/>
    <col min="11" max="11" width="4.90625" bestFit="1" customWidth="1"/>
    <col min="12" max="12" width="5.26953125" bestFit="1" customWidth="1"/>
    <col min="13" max="14" width="4.81640625" bestFit="1" customWidth="1"/>
    <col min="15" max="15" width="5.453125" customWidth="1"/>
    <col min="16" max="16" width="5.6328125" customWidth="1"/>
    <col min="17" max="17" width="4.81640625" bestFit="1" customWidth="1"/>
    <col min="18" max="18" width="4.54296875" bestFit="1" customWidth="1"/>
    <col min="19" max="19" width="5.453125" customWidth="1"/>
    <col min="20" max="21" width="4.08984375" bestFit="1" customWidth="1"/>
    <col min="22" max="22" width="6" customWidth="1"/>
  </cols>
  <sheetData>
    <row r="3" spans="2:23">
      <c r="B3" s="58"/>
      <c r="C3" s="58" t="s">
        <v>158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2:23" ht="15" thickBo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2:23" ht="15" thickTop="1">
      <c r="B5" s="529" t="s">
        <v>135</v>
      </c>
      <c r="C5" s="530"/>
      <c r="D5" s="169">
        <v>1</v>
      </c>
      <c r="E5" s="170">
        <v>2</v>
      </c>
      <c r="F5" s="170">
        <v>3</v>
      </c>
      <c r="G5" s="170">
        <v>4</v>
      </c>
      <c r="H5" s="170">
        <v>5</v>
      </c>
      <c r="I5" s="170">
        <v>6</v>
      </c>
      <c r="J5" s="170">
        <v>7</v>
      </c>
      <c r="K5" s="170">
        <v>8</v>
      </c>
      <c r="L5" s="170">
        <v>9</v>
      </c>
      <c r="M5" s="170">
        <v>10</v>
      </c>
      <c r="N5" s="170">
        <v>11</v>
      </c>
      <c r="O5" s="170">
        <v>12</v>
      </c>
      <c r="P5" s="170">
        <v>13</v>
      </c>
      <c r="Q5" s="170">
        <v>14</v>
      </c>
      <c r="R5" s="170">
        <v>15</v>
      </c>
      <c r="S5" s="170">
        <v>16</v>
      </c>
      <c r="T5" s="170">
        <v>17</v>
      </c>
      <c r="U5" s="170">
        <v>18</v>
      </c>
      <c r="V5" s="533" t="s">
        <v>52</v>
      </c>
      <c r="W5" s="58"/>
    </row>
    <row r="6" spans="2:23" ht="21.5" thickBot="1">
      <c r="B6" s="531"/>
      <c r="C6" s="532"/>
      <c r="D6" s="171" t="s">
        <v>80</v>
      </c>
      <c r="E6" s="172" t="s">
        <v>2</v>
      </c>
      <c r="F6" s="172" t="s">
        <v>124</v>
      </c>
      <c r="G6" s="172" t="s">
        <v>125</v>
      </c>
      <c r="H6" s="172" t="s">
        <v>126</v>
      </c>
      <c r="I6" s="172" t="s">
        <v>127</v>
      </c>
      <c r="J6" s="172" t="s">
        <v>128</v>
      </c>
      <c r="K6" s="172" t="s">
        <v>129</v>
      </c>
      <c r="L6" s="172" t="s">
        <v>6</v>
      </c>
      <c r="M6" s="172" t="s">
        <v>109</v>
      </c>
      <c r="N6" s="172" t="s">
        <v>130</v>
      </c>
      <c r="O6" s="172" t="s">
        <v>111</v>
      </c>
      <c r="P6" s="172" t="s">
        <v>131</v>
      </c>
      <c r="Q6" s="172" t="s">
        <v>113</v>
      </c>
      <c r="R6" s="172" t="s">
        <v>114</v>
      </c>
      <c r="S6" s="172" t="s">
        <v>101</v>
      </c>
      <c r="T6" s="172" t="s">
        <v>132</v>
      </c>
      <c r="U6" s="172" t="s">
        <v>116</v>
      </c>
      <c r="V6" s="534"/>
      <c r="W6" s="58"/>
    </row>
    <row r="7" spans="2:23" ht="15" thickTop="1">
      <c r="B7" s="173">
        <v>1</v>
      </c>
      <c r="C7" s="174" t="s">
        <v>1</v>
      </c>
      <c r="D7" s="175">
        <v>42.173999999999999</v>
      </c>
      <c r="E7" s="176">
        <v>7.0000000000000001E-3</v>
      </c>
      <c r="F7" s="176">
        <v>2.4079999999999999</v>
      </c>
      <c r="G7" s="176">
        <v>98.26</v>
      </c>
      <c r="H7" s="176">
        <v>7.7830000000000004</v>
      </c>
      <c r="I7" s="176">
        <v>7.3999999999999996E-2</v>
      </c>
      <c r="J7" s="176">
        <v>2.6830000000000003</v>
      </c>
      <c r="K7" s="176">
        <v>7.61</v>
      </c>
      <c r="L7" s="177">
        <v>6.5650000000000004</v>
      </c>
      <c r="M7" s="178">
        <v>0</v>
      </c>
      <c r="N7" s="178">
        <v>0</v>
      </c>
      <c r="O7" s="178">
        <v>0</v>
      </c>
      <c r="P7" s="178">
        <v>17.573</v>
      </c>
      <c r="Q7" s="178">
        <v>6.94</v>
      </c>
      <c r="R7" s="178">
        <v>0.65900000000000003</v>
      </c>
      <c r="S7" s="178">
        <v>21.562000000000001</v>
      </c>
      <c r="T7" s="178">
        <v>0</v>
      </c>
      <c r="U7" s="178">
        <v>0</v>
      </c>
      <c r="V7" s="179">
        <v>214.298</v>
      </c>
      <c r="W7" s="58"/>
    </row>
    <row r="8" spans="2:23">
      <c r="B8" s="173">
        <v>2</v>
      </c>
      <c r="C8" s="180" t="s">
        <v>2</v>
      </c>
      <c r="D8" s="181">
        <v>6.8000000000000005E-2</v>
      </c>
      <c r="E8" s="178">
        <v>9.6259999999999994</v>
      </c>
      <c r="F8" s="178">
        <v>2.2440000000000002</v>
      </c>
      <c r="G8" s="178">
        <v>81.959000000000003</v>
      </c>
      <c r="H8" s="178">
        <v>8.0909999999999993</v>
      </c>
      <c r="I8" s="178">
        <v>34.823</v>
      </c>
      <c r="J8" s="178">
        <v>1E-3</v>
      </c>
      <c r="K8" s="178">
        <v>2.5000000000000001E-2</v>
      </c>
      <c r="L8" s="182">
        <v>2.5000000000000001E-2</v>
      </c>
      <c r="M8" s="178">
        <v>0</v>
      </c>
      <c r="N8" s="178">
        <v>0</v>
      </c>
      <c r="O8" s="178">
        <v>0</v>
      </c>
      <c r="P8" s="178">
        <v>0.877</v>
      </c>
      <c r="Q8" s="178">
        <v>0.47300000000000003</v>
      </c>
      <c r="R8" s="178">
        <v>1.6</v>
      </c>
      <c r="S8" s="178">
        <v>8.1319999999999997</v>
      </c>
      <c r="T8" s="178">
        <v>0</v>
      </c>
      <c r="U8" s="178">
        <v>0</v>
      </c>
      <c r="V8" s="179">
        <v>147.94400000000005</v>
      </c>
      <c r="W8" s="58"/>
    </row>
    <row r="9" spans="2:23">
      <c r="B9" s="173">
        <v>3</v>
      </c>
      <c r="C9" s="180" t="s">
        <v>3</v>
      </c>
      <c r="D9" s="181">
        <v>1.806</v>
      </c>
      <c r="E9" s="178">
        <v>11.668000000000001</v>
      </c>
      <c r="F9" s="178">
        <v>0.625</v>
      </c>
      <c r="G9" s="178">
        <v>6.7670000000000003</v>
      </c>
      <c r="H9" s="178">
        <v>8.7469999999999999</v>
      </c>
      <c r="I9" s="178">
        <v>20.927</v>
      </c>
      <c r="J9" s="178">
        <v>5.5270000000000001</v>
      </c>
      <c r="K9" s="178">
        <v>35.988999999999997</v>
      </c>
      <c r="L9" s="182">
        <v>17.626000000000001</v>
      </c>
      <c r="M9" s="178">
        <v>0</v>
      </c>
      <c r="N9" s="178">
        <v>0</v>
      </c>
      <c r="O9" s="178">
        <v>0</v>
      </c>
      <c r="P9" s="178">
        <v>0</v>
      </c>
      <c r="Q9" s="178">
        <v>133.78900000000002</v>
      </c>
      <c r="R9" s="178">
        <v>357.94100000000003</v>
      </c>
      <c r="S9" s="178">
        <v>0.16</v>
      </c>
      <c r="T9" s="178">
        <v>0</v>
      </c>
      <c r="U9" s="178">
        <v>0</v>
      </c>
      <c r="V9" s="179">
        <v>601.572</v>
      </c>
      <c r="W9" s="58"/>
    </row>
    <row r="10" spans="2:23">
      <c r="B10" s="173">
        <v>4</v>
      </c>
      <c r="C10" s="180" t="s">
        <v>133</v>
      </c>
      <c r="D10" s="181">
        <v>29.972999999999999</v>
      </c>
      <c r="E10" s="178">
        <v>1.0149999999999999</v>
      </c>
      <c r="F10" s="178">
        <v>34.994999999999997</v>
      </c>
      <c r="G10" s="178">
        <v>370.42099999999999</v>
      </c>
      <c r="H10" s="178">
        <v>83.275999999999996</v>
      </c>
      <c r="I10" s="178">
        <v>37.100999999999999</v>
      </c>
      <c r="J10" s="178">
        <v>24.004000000000001</v>
      </c>
      <c r="K10" s="178">
        <v>14.29</v>
      </c>
      <c r="L10" s="182">
        <v>149.15700000000001</v>
      </c>
      <c r="M10" s="178">
        <v>0</v>
      </c>
      <c r="N10" s="178">
        <v>0</v>
      </c>
      <c r="O10" s="178">
        <v>0</v>
      </c>
      <c r="P10" s="178">
        <v>452.64600000000002</v>
      </c>
      <c r="Q10" s="178">
        <v>38.311</v>
      </c>
      <c r="R10" s="178">
        <v>3.5110000000000001</v>
      </c>
      <c r="S10" s="178">
        <v>93.137</v>
      </c>
      <c r="T10" s="178">
        <v>0</v>
      </c>
      <c r="U10" s="178">
        <v>0</v>
      </c>
      <c r="V10" s="179">
        <v>1331.8369999999998</v>
      </c>
      <c r="W10" s="58"/>
    </row>
    <row r="11" spans="2:23">
      <c r="B11" s="173">
        <v>5</v>
      </c>
      <c r="C11" s="180" t="s">
        <v>126</v>
      </c>
      <c r="D11" s="181">
        <v>4.0730000000000004</v>
      </c>
      <c r="E11" s="178">
        <v>2.5939999999999999</v>
      </c>
      <c r="F11" s="178">
        <v>174.911</v>
      </c>
      <c r="G11" s="178">
        <v>54.66</v>
      </c>
      <c r="H11" s="178">
        <v>479.54200000000003</v>
      </c>
      <c r="I11" s="178">
        <v>18.815999999999999</v>
      </c>
      <c r="J11" s="178">
        <v>7.4939999999999998</v>
      </c>
      <c r="K11" s="178">
        <v>4.3949999999999996</v>
      </c>
      <c r="L11" s="182">
        <v>80.975999999999999</v>
      </c>
      <c r="M11" s="178">
        <v>0</v>
      </c>
      <c r="N11" s="178">
        <v>0</v>
      </c>
      <c r="O11" s="178">
        <v>0</v>
      </c>
      <c r="P11" s="178">
        <v>236.374</v>
      </c>
      <c r="Q11" s="178">
        <v>96.719000000000008</v>
      </c>
      <c r="R11" s="178">
        <v>295.72399999999999</v>
      </c>
      <c r="S11" s="178">
        <v>187.09800000000001</v>
      </c>
      <c r="T11" s="178">
        <v>0</v>
      </c>
      <c r="U11" s="178">
        <v>0</v>
      </c>
      <c r="V11" s="179">
        <v>1643.376</v>
      </c>
      <c r="W11" s="58"/>
    </row>
    <row r="12" spans="2:23">
      <c r="B12" s="173">
        <v>6</v>
      </c>
      <c r="C12" s="180" t="s">
        <v>36</v>
      </c>
      <c r="D12" s="181">
        <v>4.5110000000000001</v>
      </c>
      <c r="E12" s="178">
        <v>1.24</v>
      </c>
      <c r="F12" s="178">
        <v>16.564</v>
      </c>
      <c r="G12" s="178">
        <v>66.44</v>
      </c>
      <c r="H12" s="178">
        <v>64.757000000000005</v>
      </c>
      <c r="I12" s="178">
        <v>78.290999999999997</v>
      </c>
      <c r="J12" s="178">
        <v>45.619</v>
      </c>
      <c r="K12" s="178">
        <v>30.975999999999999</v>
      </c>
      <c r="L12" s="182">
        <v>83.617999999999995</v>
      </c>
      <c r="M12" s="178">
        <v>0</v>
      </c>
      <c r="N12" s="178">
        <v>0</v>
      </c>
      <c r="O12" s="178">
        <v>0</v>
      </c>
      <c r="P12" s="178">
        <v>310.041</v>
      </c>
      <c r="Q12" s="178">
        <v>33.654000000000003</v>
      </c>
      <c r="R12" s="178">
        <v>12.788</v>
      </c>
      <c r="S12" s="178">
        <v>25.937999999999999</v>
      </c>
      <c r="T12" s="178">
        <v>0</v>
      </c>
      <c r="U12" s="178">
        <v>0</v>
      </c>
      <c r="V12" s="179">
        <v>774.43700000000001</v>
      </c>
      <c r="W12" s="58"/>
    </row>
    <row r="13" spans="2:23">
      <c r="B13" s="173">
        <v>7</v>
      </c>
      <c r="C13" s="180" t="s">
        <v>128</v>
      </c>
      <c r="D13" s="181">
        <v>8.202</v>
      </c>
      <c r="E13" s="178">
        <v>0.753</v>
      </c>
      <c r="F13" s="178">
        <v>72.451000000000008</v>
      </c>
      <c r="G13" s="178">
        <v>57.265000000000001</v>
      </c>
      <c r="H13" s="178">
        <v>72.983000000000004</v>
      </c>
      <c r="I13" s="178">
        <v>10.949</v>
      </c>
      <c r="J13" s="178">
        <v>13.764000000000001</v>
      </c>
      <c r="K13" s="178">
        <v>7.1290000000000004</v>
      </c>
      <c r="L13" s="182">
        <v>49.736000000000004</v>
      </c>
      <c r="M13" s="178">
        <v>0</v>
      </c>
      <c r="N13" s="178">
        <v>0</v>
      </c>
      <c r="O13" s="178">
        <v>0</v>
      </c>
      <c r="P13" s="178">
        <v>528.88499999999999</v>
      </c>
      <c r="Q13" s="178">
        <v>11.051</v>
      </c>
      <c r="R13" s="178">
        <v>55.747</v>
      </c>
      <c r="S13" s="178">
        <v>42.667999999999999</v>
      </c>
      <c r="T13" s="178">
        <v>0</v>
      </c>
      <c r="U13" s="178">
        <v>0</v>
      </c>
      <c r="V13" s="179">
        <v>931.58299999999997</v>
      </c>
      <c r="W13" s="58"/>
    </row>
    <row r="14" spans="2:23">
      <c r="B14" s="173">
        <v>8</v>
      </c>
      <c r="C14" s="180" t="s">
        <v>129</v>
      </c>
      <c r="D14" s="181">
        <v>10.083</v>
      </c>
      <c r="E14" s="178">
        <v>2.6670000000000003</v>
      </c>
      <c r="F14" s="178">
        <v>9.6460000000000008</v>
      </c>
      <c r="G14" s="178">
        <v>17.949000000000002</v>
      </c>
      <c r="H14" s="178">
        <v>25.21</v>
      </c>
      <c r="I14" s="178">
        <v>14.466000000000001</v>
      </c>
      <c r="J14" s="178">
        <v>51.924999999999997</v>
      </c>
      <c r="K14" s="178">
        <v>19.663</v>
      </c>
      <c r="L14" s="182">
        <v>79.024000000000001</v>
      </c>
      <c r="M14" s="178">
        <v>0</v>
      </c>
      <c r="N14" s="178">
        <v>0</v>
      </c>
      <c r="O14" s="178">
        <v>0</v>
      </c>
      <c r="P14" s="178">
        <v>771.34400000000005</v>
      </c>
      <c r="Q14" s="178">
        <v>15.741</v>
      </c>
      <c r="R14" s="178">
        <v>22.286999999999999</v>
      </c>
      <c r="S14" s="178">
        <v>24.832000000000001</v>
      </c>
      <c r="T14" s="178">
        <v>0</v>
      </c>
      <c r="U14" s="178">
        <v>0</v>
      </c>
      <c r="V14" s="179">
        <v>1064.8370000000002</v>
      </c>
      <c r="W14" s="58"/>
    </row>
    <row r="15" spans="2:23">
      <c r="B15" s="173">
        <v>9</v>
      </c>
      <c r="C15" s="180" t="s">
        <v>6</v>
      </c>
      <c r="D15" s="183">
        <v>4.9889999999999999</v>
      </c>
      <c r="E15" s="184">
        <v>1.41</v>
      </c>
      <c r="F15" s="184">
        <v>52.561999999999998</v>
      </c>
      <c r="G15" s="184">
        <v>68.116</v>
      </c>
      <c r="H15" s="184">
        <v>74.358000000000004</v>
      </c>
      <c r="I15" s="184">
        <v>30.89</v>
      </c>
      <c r="J15" s="184">
        <v>123.86800000000001</v>
      </c>
      <c r="K15" s="184">
        <v>93.097999999999999</v>
      </c>
      <c r="L15" s="185">
        <v>213.50200000000001</v>
      </c>
      <c r="M15" s="178">
        <v>0</v>
      </c>
      <c r="N15" s="178">
        <v>0</v>
      </c>
      <c r="O15" s="178">
        <v>0</v>
      </c>
      <c r="P15" s="178">
        <v>917.35400000000004</v>
      </c>
      <c r="Q15" s="178">
        <v>632.26900000000001</v>
      </c>
      <c r="R15" s="178">
        <v>0</v>
      </c>
      <c r="S15" s="178">
        <v>27.391000000000002</v>
      </c>
      <c r="T15" s="178">
        <v>0</v>
      </c>
      <c r="U15" s="178">
        <v>0</v>
      </c>
      <c r="V15" s="179">
        <v>2239.8070000000002</v>
      </c>
      <c r="W15" s="58"/>
    </row>
    <row r="16" spans="2:23">
      <c r="B16" s="173">
        <v>10</v>
      </c>
      <c r="C16" s="180" t="s">
        <v>109</v>
      </c>
      <c r="D16" s="178">
        <v>32.505000000000003</v>
      </c>
      <c r="E16" s="178">
        <v>18.242000000000001</v>
      </c>
      <c r="F16" s="178">
        <v>197.01300000000001</v>
      </c>
      <c r="G16" s="178">
        <v>218.38900000000001</v>
      </c>
      <c r="H16" s="178">
        <v>429.87900000000002</v>
      </c>
      <c r="I16" s="178">
        <v>211.905</v>
      </c>
      <c r="J16" s="178">
        <v>384.75100000000003</v>
      </c>
      <c r="K16" s="178">
        <v>217.417</v>
      </c>
      <c r="L16" s="178">
        <v>1197.5450000000001</v>
      </c>
      <c r="M16" s="178">
        <v>0</v>
      </c>
      <c r="N16" s="178">
        <v>0</v>
      </c>
      <c r="O16" s="178">
        <v>0</v>
      </c>
      <c r="P16" s="178">
        <v>0</v>
      </c>
      <c r="Q16" s="178">
        <v>0</v>
      </c>
      <c r="R16" s="178">
        <v>0</v>
      </c>
      <c r="S16" s="178">
        <v>0</v>
      </c>
      <c r="T16" s="178">
        <v>0</v>
      </c>
      <c r="U16" s="178">
        <v>0</v>
      </c>
      <c r="V16" s="179">
        <v>2907.6459999999997</v>
      </c>
      <c r="W16" s="58"/>
    </row>
    <row r="17" spans="2:23">
      <c r="B17" s="173">
        <v>11</v>
      </c>
      <c r="C17" s="180" t="s">
        <v>110</v>
      </c>
      <c r="D17" s="178">
        <v>60.036000000000001</v>
      </c>
      <c r="E17" s="178">
        <v>55.682000000000002</v>
      </c>
      <c r="F17" s="178">
        <v>31.661999999999999</v>
      </c>
      <c r="G17" s="178">
        <v>141.78399999999999</v>
      </c>
      <c r="H17" s="178">
        <v>68.905000000000001</v>
      </c>
      <c r="I17" s="178">
        <v>207.22499999999999</v>
      </c>
      <c r="J17" s="178">
        <v>146.709</v>
      </c>
      <c r="K17" s="178">
        <v>511.31200000000001</v>
      </c>
      <c r="L17" s="178">
        <v>332.44200000000001</v>
      </c>
      <c r="M17" s="178">
        <v>0</v>
      </c>
      <c r="N17" s="178">
        <v>0</v>
      </c>
      <c r="O17" s="178">
        <v>0</v>
      </c>
      <c r="P17" s="178">
        <v>0</v>
      </c>
      <c r="Q17" s="178">
        <v>0</v>
      </c>
      <c r="R17" s="178">
        <v>0</v>
      </c>
      <c r="S17" s="178">
        <v>116.747</v>
      </c>
      <c r="T17" s="178">
        <v>0</v>
      </c>
      <c r="U17" s="178">
        <v>0</v>
      </c>
      <c r="V17" s="179">
        <v>1672.5040000000001</v>
      </c>
      <c r="W17" s="58"/>
    </row>
    <row r="18" spans="2:23">
      <c r="B18" s="173">
        <v>12</v>
      </c>
      <c r="C18" s="180" t="s">
        <v>134</v>
      </c>
      <c r="D18" s="178">
        <v>0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8">
        <v>0</v>
      </c>
      <c r="L18" s="178">
        <v>0</v>
      </c>
      <c r="M18" s="178">
        <v>0</v>
      </c>
      <c r="N18" s="178">
        <v>1589.0720000000001</v>
      </c>
      <c r="O18" s="178">
        <v>0</v>
      </c>
      <c r="P18" s="178">
        <v>96.146000000000001</v>
      </c>
      <c r="Q18" s="178">
        <v>92.292000000000002</v>
      </c>
      <c r="R18" s="178">
        <v>0</v>
      </c>
      <c r="S18" s="178">
        <v>0</v>
      </c>
      <c r="T18" s="178">
        <v>0</v>
      </c>
      <c r="U18" s="178">
        <v>0</v>
      </c>
      <c r="V18" s="179">
        <v>1777.51</v>
      </c>
      <c r="W18" s="58"/>
    </row>
    <row r="19" spans="2:23">
      <c r="B19" s="173">
        <v>13</v>
      </c>
      <c r="C19" s="180" t="s">
        <v>119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2463.0480000000002</v>
      </c>
      <c r="N19" s="178">
        <v>0</v>
      </c>
      <c r="O19" s="178">
        <v>1045.732</v>
      </c>
      <c r="P19" s="178">
        <v>0</v>
      </c>
      <c r="Q19" s="178">
        <v>555.68299999999999</v>
      </c>
      <c r="R19" s="178">
        <v>0</v>
      </c>
      <c r="S19" s="178">
        <v>0</v>
      </c>
      <c r="T19" s="178">
        <v>0</v>
      </c>
      <c r="U19" s="178">
        <v>0</v>
      </c>
      <c r="V19" s="179">
        <v>4064.4630000000002</v>
      </c>
      <c r="W19" s="58"/>
    </row>
    <row r="20" spans="2:23">
      <c r="B20" s="173">
        <v>14</v>
      </c>
      <c r="C20" s="180" t="s">
        <v>120</v>
      </c>
      <c r="D20" s="178">
        <v>7.7549999999999999</v>
      </c>
      <c r="E20" s="178">
        <v>11.736000000000001</v>
      </c>
      <c r="F20" s="178">
        <v>7.0140000000000002</v>
      </c>
      <c r="G20" s="178">
        <v>27.722999999999999</v>
      </c>
      <c r="H20" s="178">
        <v>18.29</v>
      </c>
      <c r="I20" s="178">
        <v>35.207000000000001</v>
      </c>
      <c r="J20" s="178">
        <v>126.693</v>
      </c>
      <c r="K20" s="178">
        <v>113.027</v>
      </c>
      <c r="L20" s="178">
        <v>29.621000000000002</v>
      </c>
      <c r="M20" s="178">
        <v>444.59899999999999</v>
      </c>
      <c r="N20" s="178">
        <v>0</v>
      </c>
      <c r="O20" s="178">
        <v>137.93600000000001</v>
      </c>
      <c r="P20" s="178">
        <v>586.649</v>
      </c>
      <c r="Q20" s="178">
        <v>0</v>
      </c>
      <c r="R20" s="178">
        <v>96.146000000000001</v>
      </c>
      <c r="S20" s="178">
        <v>0</v>
      </c>
      <c r="T20" s="178">
        <v>16.448</v>
      </c>
      <c r="U20" s="178">
        <v>0</v>
      </c>
      <c r="V20" s="179">
        <v>1658.8440000000001</v>
      </c>
      <c r="W20" s="58"/>
    </row>
    <row r="21" spans="2:23">
      <c r="B21" s="173">
        <v>15</v>
      </c>
      <c r="C21" s="180" t="s">
        <v>114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593.84199999999998</v>
      </c>
      <c r="P21" s="178">
        <v>144.71100000000001</v>
      </c>
      <c r="Q21" s="178">
        <v>0</v>
      </c>
      <c r="R21" s="178">
        <v>0</v>
      </c>
      <c r="S21" s="178">
        <v>117.45</v>
      </c>
      <c r="T21" s="178">
        <v>0</v>
      </c>
      <c r="U21" s="178">
        <v>-9.6</v>
      </c>
      <c r="V21" s="179">
        <v>846.40300000000002</v>
      </c>
      <c r="W21" s="58"/>
    </row>
    <row r="22" spans="2:23">
      <c r="B22" s="173">
        <v>16</v>
      </c>
      <c r="C22" s="180" t="s">
        <v>101</v>
      </c>
      <c r="D22" s="178">
        <v>8.1669999999999998</v>
      </c>
      <c r="E22" s="178">
        <v>31.302</v>
      </c>
      <c r="F22" s="178">
        <v>0</v>
      </c>
      <c r="G22" s="178">
        <v>114.62100000000001</v>
      </c>
      <c r="H22" s="178">
        <v>294.959</v>
      </c>
      <c r="I22" s="178">
        <v>74.768000000000001</v>
      </c>
      <c r="J22" s="178">
        <v>0</v>
      </c>
      <c r="K22" s="178">
        <v>11.769</v>
      </c>
      <c r="L22" s="178">
        <v>2.3149999999999999</v>
      </c>
      <c r="M22" s="178">
        <v>0</v>
      </c>
      <c r="N22" s="178">
        <v>83.430999999999997</v>
      </c>
      <c r="O22" s="178">
        <v>0</v>
      </c>
      <c r="P22" s="178">
        <v>1.8620000000000001</v>
      </c>
      <c r="Q22" s="178">
        <v>41.922000000000004</v>
      </c>
      <c r="R22" s="178">
        <v>0</v>
      </c>
      <c r="S22" s="178">
        <v>0</v>
      </c>
      <c r="T22" s="178">
        <v>0</v>
      </c>
      <c r="U22" s="178">
        <v>0</v>
      </c>
      <c r="V22" s="179">
        <v>665.1160000000001</v>
      </c>
      <c r="W22" s="58"/>
    </row>
    <row r="23" spans="2:23">
      <c r="B23" s="173">
        <v>17</v>
      </c>
      <c r="C23" s="180" t="s">
        <v>132</v>
      </c>
      <c r="D23" s="178">
        <v>0.17599999999999999</v>
      </c>
      <c r="E23" s="178">
        <v>0.192</v>
      </c>
      <c r="F23" s="178">
        <v>0</v>
      </c>
      <c r="G23" s="178">
        <v>8.3409999999999993</v>
      </c>
      <c r="H23" s="178">
        <v>7.7389999999999999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9">
        <v>16.448</v>
      </c>
      <c r="W23" s="58"/>
    </row>
    <row r="24" spans="2:23" ht="15" thickBot="1">
      <c r="B24" s="173">
        <v>18</v>
      </c>
      <c r="C24" s="180" t="s">
        <v>121</v>
      </c>
      <c r="D24" s="178">
        <v>-0.222</v>
      </c>
      <c r="E24" s="178">
        <v>-0.189</v>
      </c>
      <c r="F24" s="178">
        <v>-0.52100000000000002</v>
      </c>
      <c r="G24" s="178">
        <v>-0.85799999999999998</v>
      </c>
      <c r="H24" s="178">
        <v>-1.1440000000000001</v>
      </c>
      <c r="I24" s="178">
        <v>-1.0049999999999999</v>
      </c>
      <c r="J24" s="178">
        <v>-1.456</v>
      </c>
      <c r="K24" s="178">
        <v>-1.8620000000000001</v>
      </c>
      <c r="L24" s="178">
        <v>-2.3439999999999999</v>
      </c>
      <c r="M24" s="178">
        <v>0</v>
      </c>
      <c r="N24" s="178">
        <v>0</v>
      </c>
      <c r="O24" s="178">
        <v>0</v>
      </c>
      <c r="P24" s="178">
        <v>0</v>
      </c>
      <c r="Q24" s="178">
        <v>0</v>
      </c>
      <c r="R24" s="178">
        <v>0</v>
      </c>
      <c r="S24" s="178">
        <v>0</v>
      </c>
      <c r="T24" s="178">
        <v>0</v>
      </c>
      <c r="U24" s="178">
        <v>0</v>
      </c>
      <c r="V24" s="179">
        <v>-9.6009999999999991</v>
      </c>
      <c r="W24" s="58"/>
    </row>
    <row r="25" spans="2:23" ht="15" thickBot="1">
      <c r="B25" s="535" t="s">
        <v>52</v>
      </c>
      <c r="C25" s="536"/>
      <c r="D25" s="186">
        <v>214.29599999999996</v>
      </c>
      <c r="E25" s="186">
        <v>147.94499999999999</v>
      </c>
      <c r="F25" s="186">
        <v>601.57400000000007</v>
      </c>
      <c r="G25" s="186">
        <v>1331.8369999999998</v>
      </c>
      <c r="H25" s="186">
        <v>1643.375</v>
      </c>
      <c r="I25" s="186">
        <v>774.43700000000001</v>
      </c>
      <c r="J25" s="186">
        <v>931.58199999999999</v>
      </c>
      <c r="K25" s="186">
        <v>1064.838</v>
      </c>
      <c r="L25" s="186">
        <v>2239.8080000000004</v>
      </c>
      <c r="M25" s="186">
        <v>2907.6470000000004</v>
      </c>
      <c r="N25" s="186">
        <v>1672.5030000000002</v>
      </c>
      <c r="O25" s="186">
        <v>1777.51</v>
      </c>
      <c r="P25" s="186">
        <v>4064.4620000000004</v>
      </c>
      <c r="Q25" s="186">
        <v>1658.8440000000001</v>
      </c>
      <c r="R25" s="186">
        <v>846.40300000000002</v>
      </c>
      <c r="S25" s="186">
        <v>665.11500000000001</v>
      </c>
      <c r="T25" s="186">
        <v>16.448</v>
      </c>
      <c r="U25" s="186">
        <v>-9.6</v>
      </c>
      <c r="V25" s="187" t="s">
        <v>122</v>
      </c>
      <c r="W25" s="58"/>
    </row>
    <row r="26" spans="2:23" ht="15" thickTop="1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2:2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</row>
  </sheetData>
  <mergeCells count="3">
    <mergeCell ref="B5:C6"/>
    <mergeCell ref="V5:V6"/>
    <mergeCell ref="B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BC64-0E3A-45B6-93FD-51584690F627}">
  <dimension ref="B2:N46"/>
  <sheetViews>
    <sheetView workbookViewId="0">
      <selection activeCell="T31" sqref="T31"/>
    </sheetView>
  </sheetViews>
  <sheetFormatPr defaultRowHeight="14.5"/>
  <cols>
    <col min="2" max="2" width="4.54296875" customWidth="1"/>
    <col min="3" max="3" width="2.81640625" customWidth="1"/>
    <col min="4" max="4" width="16.1796875" customWidth="1"/>
    <col min="5" max="13" width="9.54296875" customWidth="1"/>
    <col min="14" max="14" width="7.453125" customWidth="1"/>
  </cols>
  <sheetData>
    <row r="2" spans="2:14" ht="15.5">
      <c r="B2" s="260" t="s">
        <v>164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pans="2:14" ht="16" thickBot="1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2:14" ht="15.5" thickTop="1" thickBot="1">
      <c r="B4" s="463">
        <v>2012</v>
      </c>
      <c r="C4" s="464"/>
      <c r="D4" s="465"/>
      <c r="E4" s="460" t="s">
        <v>34</v>
      </c>
      <c r="F4" s="461"/>
      <c r="G4" s="462"/>
      <c r="H4" s="469" t="s">
        <v>29</v>
      </c>
      <c r="I4" s="461"/>
      <c r="J4" s="470"/>
      <c r="K4" s="460" t="s">
        <v>38</v>
      </c>
      <c r="L4" s="461"/>
      <c r="M4" s="462"/>
      <c r="N4" s="261"/>
    </row>
    <row r="5" spans="2:14" ht="15" thickBot="1">
      <c r="B5" s="466"/>
      <c r="C5" s="467"/>
      <c r="D5" s="468"/>
      <c r="E5" s="262">
        <v>1</v>
      </c>
      <c r="F5" s="263">
        <v>2</v>
      </c>
      <c r="G5" s="264">
        <v>3</v>
      </c>
      <c r="H5" s="265">
        <v>1</v>
      </c>
      <c r="I5" s="263">
        <v>2</v>
      </c>
      <c r="J5" s="266">
        <v>3</v>
      </c>
      <c r="K5" s="262">
        <v>1</v>
      </c>
      <c r="L5" s="263">
        <v>2</v>
      </c>
      <c r="M5" s="266">
        <v>3</v>
      </c>
      <c r="N5" s="261"/>
    </row>
    <row r="6" spans="2:14" ht="15.65" customHeight="1" thickTop="1" thickBot="1">
      <c r="B6" s="445" t="s">
        <v>34</v>
      </c>
      <c r="C6" s="267">
        <v>1</v>
      </c>
      <c r="D6" s="75" t="s">
        <v>150</v>
      </c>
      <c r="E6" s="268">
        <v>87.845637673949611</v>
      </c>
      <c r="F6" s="268">
        <v>354.36131701953309</v>
      </c>
      <c r="G6" s="269">
        <v>72.0307125086306</v>
      </c>
      <c r="H6" s="270">
        <v>2.7014475189920226</v>
      </c>
      <c r="I6" s="271">
        <v>6.8609837763836037</v>
      </c>
      <c r="J6" s="272">
        <v>1.7442473987828697</v>
      </c>
      <c r="K6" s="268">
        <v>2.1489895452919114</v>
      </c>
      <c r="L6" s="268">
        <v>5.4139811341622339</v>
      </c>
      <c r="M6" s="273">
        <v>2.1016208674983998</v>
      </c>
      <c r="N6" s="261"/>
    </row>
    <row r="7" spans="2:14" ht="15" thickBot="1">
      <c r="B7" s="443"/>
      <c r="C7" s="281">
        <v>2</v>
      </c>
      <c r="D7" s="91" t="s">
        <v>4</v>
      </c>
      <c r="E7" s="268">
        <v>127.12671041341662</v>
      </c>
      <c r="F7" s="268">
        <v>2806.5557456135489</v>
      </c>
      <c r="G7" s="269">
        <v>710.19474250906933</v>
      </c>
      <c r="H7" s="282">
        <v>8.4728959025057815</v>
      </c>
      <c r="I7" s="268">
        <v>110.65814027515425</v>
      </c>
      <c r="J7" s="274">
        <v>31.757800833349805</v>
      </c>
      <c r="K7" s="268">
        <v>10.637409173528008</v>
      </c>
      <c r="L7" s="268">
        <v>73.253524312681634</v>
      </c>
      <c r="M7" s="273">
        <v>47.528753334134358</v>
      </c>
      <c r="N7" s="261"/>
    </row>
    <row r="8" spans="2:14" ht="15" thickBot="1">
      <c r="B8" s="457"/>
      <c r="C8" s="284">
        <v>3</v>
      </c>
      <c r="D8" s="102" t="s">
        <v>151</v>
      </c>
      <c r="E8" s="285">
        <v>61.718665430216795</v>
      </c>
      <c r="F8" s="285">
        <v>610.04032460783458</v>
      </c>
      <c r="G8" s="286">
        <v>954.40353529538345</v>
      </c>
      <c r="H8" s="287">
        <v>4.0462183684378461</v>
      </c>
      <c r="I8" s="285">
        <v>41.129499942319619</v>
      </c>
      <c r="J8" s="288">
        <v>28.314493709428675</v>
      </c>
      <c r="K8" s="285">
        <v>3.6645956508373798</v>
      </c>
      <c r="L8" s="285">
        <v>9.6500382232537483</v>
      </c>
      <c r="M8" s="289">
        <v>20.861757516926343</v>
      </c>
      <c r="N8" s="261"/>
    </row>
    <row r="9" spans="2:14" ht="15.65" customHeight="1" thickTop="1" thickBot="1">
      <c r="B9" s="442" t="s">
        <v>29</v>
      </c>
      <c r="C9" s="294">
        <v>1</v>
      </c>
      <c r="D9" s="116" t="s">
        <v>150</v>
      </c>
      <c r="E9" s="270">
        <v>6.0505709676896657</v>
      </c>
      <c r="F9" s="271">
        <v>20.973129034111818</v>
      </c>
      <c r="G9" s="295">
        <v>27.402620942728749</v>
      </c>
      <c r="H9" s="270">
        <v>57.761848293910163</v>
      </c>
      <c r="I9" s="271">
        <v>168.6519654818818</v>
      </c>
      <c r="J9" s="272">
        <v>42.974799056158879</v>
      </c>
      <c r="K9" s="271">
        <v>2.1725254530422271</v>
      </c>
      <c r="L9" s="271">
        <v>2.9523837560519715</v>
      </c>
      <c r="M9" s="296">
        <v>1.9830895534790864</v>
      </c>
      <c r="N9" s="261"/>
    </row>
    <row r="10" spans="2:14" ht="15" thickBot="1">
      <c r="B10" s="443"/>
      <c r="C10" s="281">
        <v>2</v>
      </c>
      <c r="D10" s="91" t="s">
        <v>4</v>
      </c>
      <c r="E10" s="282">
        <v>4.7335407164481378</v>
      </c>
      <c r="F10" s="268">
        <v>114.82529113829338</v>
      </c>
      <c r="G10" s="269">
        <v>43.15354470923382</v>
      </c>
      <c r="H10" s="282">
        <v>70.483992480662025</v>
      </c>
      <c r="I10" s="268">
        <v>593.78245425893954</v>
      </c>
      <c r="J10" s="274">
        <v>208.84121372389819</v>
      </c>
      <c r="K10" s="268">
        <v>5.6222859903992894</v>
      </c>
      <c r="L10" s="268">
        <v>25.544891884249882</v>
      </c>
      <c r="M10" s="273">
        <v>22.970785303388528</v>
      </c>
      <c r="N10" s="261"/>
    </row>
    <row r="11" spans="2:14" ht="15" thickBot="1">
      <c r="B11" s="444"/>
      <c r="C11" s="263">
        <v>3</v>
      </c>
      <c r="D11" s="119" t="s">
        <v>151</v>
      </c>
      <c r="E11" s="298">
        <v>1.0162525743386666</v>
      </c>
      <c r="F11" s="299">
        <v>9.9551630609610626</v>
      </c>
      <c r="G11" s="300">
        <v>20.258330408291553</v>
      </c>
      <c r="H11" s="298">
        <v>41.594798332225288</v>
      </c>
      <c r="I11" s="299">
        <v>165.16104376322463</v>
      </c>
      <c r="J11" s="301">
        <v>240.34850618571491</v>
      </c>
      <c r="K11" s="299">
        <v>1.1289841445242246</v>
      </c>
      <c r="L11" s="299">
        <v>2.0018807797163256</v>
      </c>
      <c r="M11" s="302">
        <v>5.0274998734697718</v>
      </c>
      <c r="N11" s="261"/>
    </row>
    <row r="12" spans="2:14" ht="15.65" customHeight="1" thickTop="1" thickBot="1">
      <c r="B12" s="445" t="s">
        <v>38</v>
      </c>
      <c r="C12" s="267">
        <v>1</v>
      </c>
      <c r="D12" s="75" t="s">
        <v>150</v>
      </c>
      <c r="E12" s="268">
        <v>6.5659815381308535</v>
      </c>
      <c r="F12" s="268">
        <v>42.929249562949821</v>
      </c>
      <c r="G12" s="269">
        <v>27.678909297451721</v>
      </c>
      <c r="H12" s="282">
        <v>3.8569964227187699</v>
      </c>
      <c r="I12" s="268">
        <v>7.97434392989648</v>
      </c>
      <c r="J12" s="274">
        <v>6.2191486583931876</v>
      </c>
      <c r="K12" s="268">
        <v>70.103410946355979</v>
      </c>
      <c r="L12" s="268">
        <v>146.65729522421452</v>
      </c>
      <c r="M12" s="273">
        <v>43.325539736639016</v>
      </c>
      <c r="N12" s="261"/>
    </row>
    <row r="13" spans="2:14" ht="15" thickBot="1">
      <c r="B13" s="443"/>
      <c r="C13" s="281">
        <v>2</v>
      </c>
      <c r="D13" s="91" t="s">
        <v>4</v>
      </c>
      <c r="E13" s="268">
        <v>4.0888177668456862</v>
      </c>
      <c r="F13" s="268">
        <v>66.755313714390823</v>
      </c>
      <c r="G13" s="269">
        <v>33.600345338108411</v>
      </c>
      <c r="H13" s="282">
        <v>4.9977056891290363</v>
      </c>
      <c r="I13" s="268">
        <v>21.441939852656766</v>
      </c>
      <c r="J13" s="274">
        <v>10.959758298704285</v>
      </c>
      <c r="K13" s="268">
        <v>57.667088461038006</v>
      </c>
      <c r="L13" s="268">
        <v>341.49784475506993</v>
      </c>
      <c r="M13" s="273">
        <v>226.09155051913049</v>
      </c>
      <c r="N13" s="261"/>
    </row>
    <row r="14" spans="2:14" ht="15" thickBot="1">
      <c r="B14" s="444"/>
      <c r="C14" s="263">
        <v>3</v>
      </c>
      <c r="D14" s="119" t="s">
        <v>151</v>
      </c>
      <c r="E14" s="299">
        <v>1.6575456338433576</v>
      </c>
      <c r="F14" s="299">
        <v>10.100299637863994</v>
      </c>
      <c r="G14" s="300">
        <v>24.69679498818056</v>
      </c>
      <c r="H14" s="298">
        <v>2.5611674994729698</v>
      </c>
      <c r="I14" s="299">
        <v>8.6646136505850233</v>
      </c>
      <c r="J14" s="301">
        <v>8.3403129046808111</v>
      </c>
      <c r="K14" s="299">
        <v>43.322269411107115</v>
      </c>
      <c r="L14" s="299">
        <v>121.18312308445606</v>
      </c>
      <c r="M14" s="302">
        <v>251.14613044839078</v>
      </c>
      <c r="N14" s="261"/>
    </row>
    <row r="15" spans="2:14" ht="15.5" thickTop="1" thickBot="1">
      <c r="B15" s="307"/>
      <c r="C15" s="308"/>
      <c r="D15" s="309" t="s">
        <v>163</v>
      </c>
      <c r="E15" s="312">
        <v>664.80034853321388</v>
      </c>
      <c r="F15" s="310">
        <v>5877.6517984206785</v>
      </c>
      <c r="G15" s="311">
        <v>3775.6856370804398</v>
      </c>
      <c r="H15" s="310">
        <v>405.15396617877639</v>
      </c>
      <c r="I15" s="310">
        <v>1551.1923487819008</v>
      </c>
      <c r="J15" s="311">
        <v>1070.7432129196723</v>
      </c>
      <c r="K15" s="310">
        <v>444.44305326088357</v>
      </c>
      <c r="L15" s="310">
        <v>1063.3604210246699</v>
      </c>
      <c r="M15" s="311">
        <v>1163.2400482104424</v>
      </c>
      <c r="N15" s="261"/>
    </row>
    <row r="16" spans="2:14" ht="15" thickTop="1">
      <c r="B16" s="261"/>
      <c r="C16" s="261"/>
      <c r="N16" s="261"/>
    </row>
    <row r="17" spans="2:14">
      <c r="B17" s="261"/>
      <c r="C17" s="261"/>
      <c r="N17" s="261"/>
    </row>
    <row r="18" spans="2:14" ht="15.5">
      <c r="B18" s="438" t="s">
        <v>165</v>
      </c>
      <c r="C18" s="438"/>
      <c r="D18" s="438"/>
      <c r="E18" s="438"/>
      <c r="F18" s="438"/>
      <c r="G18" s="438"/>
      <c r="H18" s="438"/>
      <c r="I18" s="438"/>
      <c r="J18" s="438"/>
      <c r="K18" s="438"/>
      <c r="L18" s="438"/>
    </row>
    <row r="19" spans="2:14" ht="15" thickBot="1"/>
    <row r="20" spans="2:14" ht="15.5" thickTop="1" thickBot="1">
      <c r="B20" s="463">
        <v>2012</v>
      </c>
      <c r="C20" s="464"/>
      <c r="D20" s="465"/>
      <c r="E20" s="460" t="s">
        <v>34</v>
      </c>
      <c r="F20" s="461"/>
      <c r="G20" s="462"/>
      <c r="H20" s="469" t="s">
        <v>29</v>
      </c>
      <c r="I20" s="461"/>
      <c r="J20" s="470"/>
      <c r="K20" s="460" t="s">
        <v>38</v>
      </c>
      <c r="L20" s="461"/>
      <c r="M20" s="470"/>
    </row>
    <row r="21" spans="2:14" ht="15" thickBot="1">
      <c r="B21" s="466"/>
      <c r="C21" s="467"/>
      <c r="D21" s="468"/>
      <c r="E21" s="262">
        <v>1</v>
      </c>
      <c r="F21" s="263">
        <v>2</v>
      </c>
      <c r="G21" s="264">
        <v>3</v>
      </c>
      <c r="H21" s="265">
        <v>1</v>
      </c>
      <c r="I21" s="263">
        <v>2</v>
      </c>
      <c r="J21" s="266">
        <v>3</v>
      </c>
      <c r="K21" s="262">
        <v>1</v>
      </c>
      <c r="L21" s="263">
        <v>2</v>
      </c>
      <c r="M21" s="266">
        <v>3</v>
      </c>
    </row>
    <row r="22" spans="2:14" ht="15.5" thickTop="1" thickBot="1">
      <c r="B22" s="445" t="s">
        <v>34</v>
      </c>
      <c r="C22" s="267">
        <v>1</v>
      </c>
      <c r="D22" s="75" t="s">
        <v>150</v>
      </c>
      <c r="E22" s="275">
        <v>0.13213837487866598</v>
      </c>
      <c r="F22" s="275">
        <v>6.0289607001685563E-2</v>
      </c>
      <c r="G22" s="276">
        <v>1.9077518478028951E-2</v>
      </c>
      <c r="H22" s="277">
        <v>6.6677059698336859E-3</v>
      </c>
      <c r="I22" s="278">
        <v>4.4230386913468875E-3</v>
      </c>
      <c r="J22" s="279">
        <v>1.6290062619465084E-3</v>
      </c>
      <c r="K22" s="275">
        <v>4.8352416120012488E-3</v>
      </c>
      <c r="L22" s="275">
        <v>5.0913886083377461E-3</v>
      </c>
      <c r="M22" s="280">
        <v>1.8066957638980757E-3</v>
      </c>
    </row>
    <row r="23" spans="2:14" ht="15" thickBot="1">
      <c r="B23" s="443"/>
      <c r="C23" s="281">
        <v>2</v>
      </c>
      <c r="D23" s="91" t="s">
        <v>4</v>
      </c>
      <c r="E23" s="275">
        <v>0.19122539675844541</v>
      </c>
      <c r="F23" s="275">
        <v>0.47749608889176948</v>
      </c>
      <c r="G23" s="276">
        <v>0.1880968943850499</v>
      </c>
      <c r="H23" s="283">
        <v>2.0912780349698144E-2</v>
      </c>
      <c r="I23" s="275">
        <v>7.133747169527388E-2</v>
      </c>
      <c r="J23" s="280">
        <v>2.9659586397707376E-2</v>
      </c>
      <c r="K23" s="275">
        <v>2.3934245558528185E-2</v>
      </c>
      <c r="L23" s="275">
        <v>6.8888706843248354E-2</v>
      </c>
      <c r="M23" s="280">
        <v>4.0858938279552684E-2</v>
      </c>
    </row>
    <row r="24" spans="2:14" ht="15" thickBot="1">
      <c r="B24" s="457"/>
      <c r="C24" s="284">
        <v>3</v>
      </c>
      <c r="D24" s="102" t="s">
        <v>151</v>
      </c>
      <c r="E24" s="290">
        <v>9.2837895717699501E-2</v>
      </c>
      <c r="F24" s="290">
        <v>0.10378980339933577</v>
      </c>
      <c r="G24" s="291">
        <v>0.25277621789333576</v>
      </c>
      <c r="H24" s="292">
        <v>9.9868659971415162E-3</v>
      </c>
      <c r="I24" s="290">
        <v>2.6514764577466637E-2</v>
      </c>
      <c r="J24" s="293">
        <v>2.6443776031249842E-2</v>
      </c>
      <c r="K24" s="290">
        <v>8.2453660237238515E-3</v>
      </c>
      <c r="L24" s="290">
        <v>9.0750398759009924E-3</v>
      </c>
      <c r="M24" s="293">
        <v>1.7934180953467507E-2</v>
      </c>
    </row>
    <row r="25" spans="2:14" ht="15.5" thickTop="1" thickBot="1">
      <c r="B25" s="442" t="s">
        <v>29</v>
      </c>
      <c r="C25" s="294">
        <v>1</v>
      </c>
      <c r="D25" s="116" t="s">
        <v>150</v>
      </c>
      <c r="E25" s="278">
        <v>9.1013354325691596E-3</v>
      </c>
      <c r="F25" s="278">
        <v>3.5682836876705227E-3</v>
      </c>
      <c r="G25" s="297">
        <v>7.257654258503869E-3</v>
      </c>
      <c r="H25" s="277">
        <v>0.14256764863662333</v>
      </c>
      <c r="I25" s="278">
        <v>0.1087240828736156</v>
      </c>
      <c r="J25" s="279">
        <v>4.0135485836026379E-2</v>
      </c>
      <c r="K25" s="278">
        <v>4.8881975702002407E-3</v>
      </c>
      <c r="L25" s="278">
        <v>2.7764657191274907E-3</v>
      </c>
      <c r="M25" s="279">
        <v>1.7047982112805703E-3</v>
      </c>
    </row>
    <row r="26" spans="2:14" ht="15" thickBot="1">
      <c r="B26" s="443"/>
      <c r="C26" s="281">
        <v>2</v>
      </c>
      <c r="D26" s="91" t="s">
        <v>4</v>
      </c>
      <c r="E26" s="275">
        <v>7.1202440355093268E-3</v>
      </c>
      <c r="F26" s="275">
        <v>1.9535912482795743E-2</v>
      </c>
      <c r="G26" s="276">
        <v>1.1429326712327255E-2</v>
      </c>
      <c r="H26" s="283">
        <v>0.17396841291086013</v>
      </c>
      <c r="I26" s="275">
        <v>0.382790989605652</v>
      </c>
      <c r="J26" s="280">
        <v>0.19504322904315768</v>
      </c>
      <c r="K26" s="275">
        <v>1.2650183075533559E-2</v>
      </c>
      <c r="L26" s="275">
        <v>2.402279733115743E-2</v>
      </c>
      <c r="M26" s="280">
        <v>1.9747244207012439E-2</v>
      </c>
    </row>
    <row r="27" spans="2:14" ht="15" thickBot="1">
      <c r="B27" s="444"/>
      <c r="C27" s="263">
        <v>3</v>
      </c>
      <c r="D27" s="119" t="s">
        <v>151</v>
      </c>
      <c r="E27" s="303">
        <v>1.5286583055813393E-3</v>
      </c>
      <c r="F27" s="303">
        <v>1.6937313407432554E-3</v>
      </c>
      <c r="G27" s="304">
        <v>5.3654706338201307E-3</v>
      </c>
      <c r="H27" s="305">
        <v>0.10266417659569783</v>
      </c>
      <c r="I27" s="303">
        <v>0.10647360650851588</v>
      </c>
      <c r="J27" s="306">
        <v>0.22446885797234187</v>
      </c>
      <c r="K27" s="303">
        <v>2.5402222764893175E-3</v>
      </c>
      <c r="L27" s="303">
        <v>1.8825985433869013E-3</v>
      </c>
      <c r="M27" s="306">
        <v>4.3219796990347807E-3</v>
      </c>
    </row>
    <row r="28" spans="2:14" ht="15.5" thickTop="1" thickBot="1">
      <c r="B28" s="445" t="s">
        <v>38</v>
      </c>
      <c r="C28" s="267">
        <v>1</v>
      </c>
      <c r="D28" s="75" t="s">
        <v>150</v>
      </c>
      <c r="E28" s="275">
        <v>9.8766216844166001E-3</v>
      </c>
      <c r="F28" s="275">
        <v>7.3038095884626723E-3</v>
      </c>
      <c r="G28" s="276">
        <v>7.3308299360575263E-3</v>
      </c>
      <c r="H28" s="283">
        <v>9.5198288667791269E-3</v>
      </c>
      <c r="I28" s="275">
        <v>5.1407834342133418E-3</v>
      </c>
      <c r="J28" s="280">
        <v>5.8082541017794448E-3</v>
      </c>
      <c r="K28" s="275">
        <v>0.15773316835983031</v>
      </c>
      <c r="L28" s="275">
        <v>0.13791870782899121</v>
      </c>
      <c r="M28" s="280">
        <v>3.7245570940660194E-2</v>
      </c>
    </row>
    <row r="29" spans="2:14" ht="15" thickBot="1">
      <c r="B29" s="443"/>
      <c r="C29" s="281">
        <v>2</v>
      </c>
      <c r="D29" s="91" t="s">
        <v>4</v>
      </c>
      <c r="E29" s="275">
        <v>6.1504446799209309E-3</v>
      </c>
      <c r="F29" s="275">
        <v>1.1357480164498335E-2</v>
      </c>
      <c r="G29" s="276">
        <v>8.8991374197376176E-3</v>
      </c>
      <c r="H29" s="283">
        <v>1.2335324608234914E-2</v>
      </c>
      <c r="I29" s="275">
        <v>1.3822876234204223E-2</v>
      </c>
      <c r="J29" s="280">
        <v>1.0235655165928651E-2</v>
      </c>
      <c r="K29" s="275">
        <v>0.12975135518022826</v>
      </c>
      <c r="L29" s="275">
        <v>0.32114966666334782</v>
      </c>
      <c r="M29" s="280">
        <v>0.19436362328390894</v>
      </c>
    </row>
    <row r="30" spans="2:14" ht="15" thickBot="1">
      <c r="B30" s="444"/>
      <c r="C30" s="263">
        <v>3</v>
      </c>
      <c r="D30" s="119" t="s">
        <v>151</v>
      </c>
      <c r="E30" s="303">
        <v>2.4932983827407628E-3</v>
      </c>
      <c r="F30" s="303">
        <v>1.7184242932828954E-3</v>
      </c>
      <c r="G30" s="304">
        <v>6.5410093323546477E-3</v>
      </c>
      <c r="H30" s="305">
        <v>6.3214671785857346E-3</v>
      </c>
      <c r="I30" s="303">
        <v>5.5857764237871935E-3</v>
      </c>
      <c r="J30" s="306">
        <v>7.7892745936149173E-3</v>
      </c>
      <c r="K30" s="303">
        <v>9.7475411288917999E-2</v>
      </c>
      <c r="L30" s="303">
        <v>0.11396241640034166</v>
      </c>
      <c r="M30" s="306">
        <v>0.21590223860909902</v>
      </c>
    </row>
    <row r="31" spans="2:14" ht="15" thickTop="1"/>
    <row r="33" spans="2:13" ht="15.5">
      <c r="B33" s="438" t="s">
        <v>166</v>
      </c>
      <c r="C33" s="438"/>
      <c r="D33" s="438"/>
      <c r="E33" s="438"/>
      <c r="F33" s="438"/>
      <c r="G33" s="438"/>
      <c r="H33" s="438"/>
      <c r="I33" s="438"/>
      <c r="J33" s="438"/>
      <c r="K33" s="438"/>
      <c r="L33" s="438"/>
    </row>
    <row r="34" spans="2:13" ht="15" thickBot="1"/>
    <row r="35" spans="2:13" ht="15.5" thickTop="1" thickBot="1">
      <c r="B35" s="446">
        <v>2012</v>
      </c>
      <c r="C35" s="447"/>
      <c r="D35" s="448"/>
      <c r="E35" s="452" t="s">
        <v>34</v>
      </c>
      <c r="F35" s="453"/>
      <c r="G35" s="454"/>
      <c r="H35" s="455" t="s">
        <v>29</v>
      </c>
      <c r="I35" s="453"/>
      <c r="J35" s="456"/>
      <c r="K35" s="452" t="s">
        <v>38</v>
      </c>
      <c r="L35" s="453"/>
      <c r="M35" s="456"/>
    </row>
    <row r="36" spans="2:13" ht="15" thickBot="1">
      <c r="B36" s="449"/>
      <c r="C36" s="450"/>
      <c r="D36" s="451"/>
      <c r="E36" s="313">
        <v>1</v>
      </c>
      <c r="F36" s="314">
        <v>2</v>
      </c>
      <c r="G36" s="315">
        <v>3</v>
      </c>
      <c r="H36" s="316">
        <v>1</v>
      </c>
      <c r="I36" s="314">
        <v>2</v>
      </c>
      <c r="J36" s="317">
        <v>3</v>
      </c>
      <c r="K36" s="313">
        <v>1</v>
      </c>
      <c r="L36" s="314">
        <v>2</v>
      </c>
      <c r="M36" s="317">
        <v>3</v>
      </c>
    </row>
    <row r="37" spans="2:13" ht="16.75" customHeight="1" thickTop="1" thickBot="1">
      <c r="B37" s="439" t="s">
        <v>34</v>
      </c>
      <c r="C37" s="318">
        <v>1</v>
      </c>
      <c r="D37" s="319" t="s">
        <v>150</v>
      </c>
      <c r="E37" s="320">
        <v>1.1952149042178672</v>
      </c>
      <c r="F37" s="321">
        <v>0.15493658253579018</v>
      </c>
      <c r="G37" s="322">
        <v>7.1359476338362843E-2</v>
      </c>
      <c r="H37" s="323">
        <v>2.5504689178443458E-2</v>
      </c>
      <c r="I37" s="324">
        <v>3.9158997884282044E-2</v>
      </c>
      <c r="J37" s="325">
        <v>2.2895916510615281E-2</v>
      </c>
      <c r="K37" s="321">
        <v>2.0923888521676405E-2</v>
      </c>
      <c r="L37" s="321">
        <v>3.5371913059751514E-2</v>
      </c>
      <c r="M37" s="326">
        <v>2.338963624174311E-2</v>
      </c>
    </row>
    <row r="38" spans="2:13" ht="15" thickBot="1">
      <c r="B38" s="440"/>
      <c r="C38" s="327">
        <v>2</v>
      </c>
      <c r="D38" s="328" t="s">
        <v>4</v>
      </c>
      <c r="E38" s="321">
        <v>0.53447219799011036</v>
      </c>
      <c r="F38" s="321">
        <v>2.1109855599387761</v>
      </c>
      <c r="G38" s="322">
        <v>0.56037912239087151</v>
      </c>
      <c r="H38" s="329">
        <v>0.16442103358808646</v>
      </c>
      <c r="I38" s="321">
        <v>0.34605372650937066</v>
      </c>
      <c r="J38" s="326">
        <v>0.20382129404928545</v>
      </c>
      <c r="K38" s="321">
        <v>0.14749907959215514</v>
      </c>
      <c r="L38" s="321">
        <v>0.30559989208709232</v>
      </c>
      <c r="M38" s="326">
        <v>0.21700637303097503</v>
      </c>
    </row>
    <row r="39" spans="2:13" ht="15" thickBot="1">
      <c r="B39" s="458"/>
      <c r="C39" s="330">
        <v>3</v>
      </c>
      <c r="D39" s="331" t="s">
        <v>151</v>
      </c>
      <c r="E39" s="332">
        <v>0.22643661940513091</v>
      </c>
      <c r="F39" s="332">
        <v>0.31853310322742789</v>
      </c>
      <c r="G39" s="333">
        <v>1.4297475158143633</v>
      </c>
      <c r="H39" s="334">
        <v>6.7211472301519179E-2</v>
      </c>
      <c r="I39" s="332">
        <v>0.131899490453185</v>
      </c>
      <c r="J39" s="335">
        <v>0.10025512163094273</v>
      </c>
      <c r="K39" s="332">
        <v>4.8313657088174457E-2</v>
      </c>
      <c r="L39" s="332">
        <v>8.096528863990092E-2</v>
      </c>
      <c r="M39" s="335">
        <v>7.6207445989785544E-2</v>
      </c>
    </row>
    <row r="40" spans="2:13" ht="16.75" customHeight="1" thickTop="1" thickBot="1">
      <c r="B40" s="459" t="s">
        <v>29</v>
      </c>
      <c r="C40" s="336">
        <v>1</v>
      </c>
      <c r="D40" s="337" t="s">
        <v>150</v>
      </c>
      <c r="E40" s="324">
        <v>2.4042627740223033E-2</v>
      </c>
      <c r="F40" s="324">
        <v>2.6454110913252109E-2</v>
      </c>
      <c r="G40" s="338">
        <v>2.4528944048790115E-2</v>
      </c>
      <c r="H40" s="323">
        <v>1.2329582817526918</v>
      </c>
      <c r="I40" s="324">
        <v>0.24437691639539133</v>
      </c>
      <c r="J40" s="325">
        <v>0.12780405356940291</v>
      </c>
      <c r="K40" s="324">
        <v>1.8163261359855066E-2</v>
      </c>
      <c r="L40" s="324">
        <v>2.4008236397623329E-2</v>
      </c>
      <c r="M40" s="325">
        <v>1.8348658710219769E-2</v>
      </c>
    </row>
    <row r="41" spans="2:13" ht="15" thickBot="1">
      <c r="B41" s="440"/>
      <c r="C41" s="327">
        <v>2</v>
      </c>
      <c r="D41" s="328" t="s">
        <v>4</v>
      </c>
      <c r="E41" s="321">
        <v>4.8903792555044304E-2</v>
      </c>
      <c r="F41" s="321">
        <v>9.3037027927076701E-2</v>
      </c>
      <c r="G41" s="322">
        <v>6.2323127783700083E-2</v>
      </c>
      <c r="H41" s="329">
        <v>0.42834796977001988</v>
      </c>
      <c r="I41" s="321">
        <v>1.7962210987251215</v>
      </c>
      <c r="J41" s="326">
        <v>0.48235489431733652</v>
      </c>
      <c r="K41" s="321">
        <v>6.0098114805950183E-2</v>
      </c>
      <c r="L41" s="321">
        <v>0.10356217094585968</v>
      </c>
      <c r="M41" s="326">
        <v>8.3739509177989432E-2</v>
      </c>
    </row>
    <row r="42" spans="2:13" ht="15" thickBot="1">
      <c r="B42" s="441"/>
      <c r="C42" s="314">
        <v>3</v>
      </c>
      <c r="D42" s="339" t="s">
        <v>151</v>
      </c>
      <c r="E42" s="340">
        <v>1.5249114015893839E-2</v>
      </c>
      <c r="F42" s="340">
        <v>2.3761448324006777E-2</v>
      </c>
      <c r="G42" s="341">
        <v>2.3385007125747651E-2</v>
      </c>
      <c r="H42" s="342">
        <v>0.22327901164465849</v>
      </c>
      <c r="I42" s="340">
        <v>0.28116514607704501</v>
      </c>
      <c r="J42" s="343">
        <v>1.3741451538003508</v>
      </c>
      <c r="K42" s="340">
        <v>1.7288870352621145E-2</v>
      </c>
      <c r="L42" s="340">
        <v>2.5050100022188767E-2</v>
      </c>
      <c r="M42" s="343">
        <v>2.3979766180406432E-2</v>
      </c>
    </row>
    <row r="43" spans="2:13" ht="15.5" thickTop="1" thickBot="1">
      <c r="B43" s="439" t="s">
        <v>38</v>
      </c>
      <c r="C43" s="318">
        <v>1</v>
      </c>
      <c r="D43" s="319" t="s">
        <v>150</v>
      </c>
      <c r="E43" s="321">
        <v>2.7610650571677248E-2</v>
      </c>
      <c r="F43" s="321">
        <v>3.4076920141481608E-2</v>
      </c>
      <c r="G43" s="322">
        <v>2.7025522036568349E-2</v>
      </c>
      <c r="H43" s="329">
        <v>3.0129936155214525E-2</v>
      </c>
      <c r="I43" s="321">
        <v>3.3077121208428137E-2</v>
      </c>
      <c r="J43" s="326">
        <v>2.6550135695749599E-2</v>
      </c>
      <c r="K43" s="321">
        <v>1.2480674119023834</v>
      </c>
      <c r="L43" s="321">
        <v>0.2811996432860524</v>
      </c>
      <c r="M43" s="326">
        <v>0.13249135248568855</v>
      </c>
    </row>
    <row r="44" spans="2:13" ht="15" thickBot="1">
      <c r="B44" s="440"/>
      <c r="C44" s="327">
        <v>2</v>
      </c>
      <c r="D44" s="328" t="s">
        <v>4</v>
      </c>
      <c r="E44" s="321">
        <v>3.4250010594681884E-2</v>
      </c>
      <c r="F44" s="321">
        <v>5.6242052801113517E-2</v>
      </c>
      <c r="G44" s="322">
        <v>4.2823168841483669E-2</v>
      </c>
      <c r="H44" s="329">
        <v>5.1992164386815434E-2</v>
      </c>
      <c r="I44" s="321">
        <v>6.9098609482690601E-2</v>
      </c>
      <c r="J44" s="326">
        <v>5.1534704790880216E-2</v>
      </c>
      <c r="K44" s="321">
        <v>0.3010438735168886</v>
      </c>
      <c r="L44" s="321">
        <v>1.6141782702015366</v>
      </c>
      <c r="M44" s="326">
        <v>0.42055193624025322</v>
      </c>
    </row>
    <row r="45" spans="2:13" ht="15" thickBot="1">
      <c r="B45" s="441"/>
      <c r="C45" s="314">
        <v>3</v>
      </c>
      <c r="D45" s="339" t="s">
        <v>151</v>
      </c>
      <c r="E45" s="340">
        <v>1.5964979640911633E-2</v>
      </c>
      <c r="F45" s="340">
        <v>2.1299052422253408E-2</v>
      </c>
      <c r="G45" s="341">
        <v>2.3839847807179952E-2</v>
      </c>
      <c r="H45" s="342">
        <v>2.7514158653303464E-2</v>
      </c>
      <c r="I45" s="340">
        <v>3.3697444944283388E-2</v>
      </c>
      <c r="J45" s="343">
        <v>3.0264009430416249E-2</v>
      </c>
      <c r="K45" s="340">
        <v>0.20044746424734627</v>
      </c>
      <c r="L45" s="340">
        <v>0.27220331418601534</v>
      </c>
      <c r="M45" s="343">
        <v>1.3551141730731959</v>
      </c>
    </row>
    <row r="46" spans="2:13" ht="15" thickTop="1"/>
  </sheetData>
  <mergeCells count="23">
    <mergeCell ref="K4:M4"/>
    <mergeCell ref="B20:D21"/>
    <mergeCell ref="E20:G20"/>
    <mergeCell ref="H20:J20"/>
    <mergeCell ref="K20:M20"/>
    <mergeCell ref="B6:B8"/>
    <mergeCell ref="B4:D5"/>
    <mergeCell ref="E4:G4"/>
    <mergeCell ref="H4:J4"/>
    <mergeCell ref="B9:B11"/>
    <mergeCell ref="B43:B45"/>
    <mergeCell ref="B25:B27"/>
    <mergeCell ref="B12:B14"/>
    <mergeCell ref="B28:B30"/>
    <mergeCell ref="B18:L18"/>
    <mergeCell ref="B33:L33"/>
    <mergeCell ref="B35:D36"/>
    <mergeCell ref="E35:G35"/>
    <mergeCell ref="H35:J35"/>
    <mergeCell ref="K35:M35"/>
    <mergeCell ref="B22:B24"/>
    <mergeCell ref="B37:B39"/>
    <mergeCell ref="B40:B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46"/>
  <sheetViews>
    <sheetView workbookViewId="0">
      <selection activeCell="D6" sqref="D6"/>
    </sheetView>
  </sheetViews>
  <sheetFormatPr defaultRowHeight="14.5"/>
  <cols>
    <col min="3" max="3" width="15.81640625" bestFit="1" customWidth="1"/>
  </cols>
  <sheetData>
    <row r="2" spans="2:12" ht="15.5">
      <c r="B2" s="42" t="s">
        <v>160</v>
      </c>
      <c r="C2" s="42"/>
      <c r="D2" s="42"/>
      <c r="E2" s="42"/>
      <c r="F2" s="42"/>
      <c r="G2" s="42"/>
      <c r="H2" s="42"/>
      <c r="I2" s="42" t="s">
        <v>11</v>
      </c>
      <c r="J2" s="42"/>
    </row>
    <row r="3" spans="2:12" ht="15" thickBot="1"/>
    <row r="4" spans="2:12" ht="15" thickTop="1">
      <c r="B4" s="476" t="s">
        <v>12</v>
      </c>
      <c r="C4" s="477"/>
      <c r="D4" s="471" t="s">
        <v>13</v>
      </c>
      <c r="E4" s="471"/>
      <c r="F4" s="471"/>
      <c r="G4" s="480" t="s">
        <v>14</v>
      </c>
      <c r="H4" s="471"/>
      <c r="I4" s="472"/>
      <c r="J4" s="471" t="s">
        <v>15</v>
      </c>
      <c r="K4" s="471"/>
      <c r="L4" s="472"/>
    </row>
    <row r="5" spans="2:12" ht="29" thickBot="1">
      <c r="B5" s="478"/>
      <c r="C5" s="479"/>
      <c r="D5" s="24" t="s">
        <v>16</v>
      </c>
      <c r="E5" s="25" t="s">
        <v>17</v>
      </c>
      <c r="F5" s="26" t="s">
        <v>6</v>
      </c>
      <c r="G5" s="24" t="s">
        <v>16</v>
      </c>
      <c r="H5" s="25" t="s">
        <v>17</v>
      </c>
      <c r="I5" s="26" t="s">
        <v>6</v>
      </c>
      <c r="J5" s="24" t="s">
        <v>16</v>
      </c>
      <c r="K5" s="25" t="s">
        <v>17</v>
      </c>
      <c r="L5" s="26" t="s">
        <v>6</v>
      </c>
    </row>
    <row r="6" spans="2:12" ht="15" thickTop="1">
      <c r="B6" s="473" t="s">
        <v>13</v>
      </c>
      <c r="C6" s="27" t="s">
        <v>18</v>
      </c>
      <c r="D6" s="28">
        <v>1723.75487</v>
      </c>
      <c r="E6" s="28">
        <v>6311.56639</v>
      </c>
      <c r="F6" s="28">
        <v>405.59654999999998</v>
      </c>
      <c r="G6" s="29">
        <v>187.76442</v>
      </c>
      <c r="H6" s="28">
        <v>1205.7020600000001</v>
      </c>
      <c r="I6" s="30">
        <v>85.780950000000004</v>
      </c>
      <c r="J6" s="28">
        <v>13.85164</v>
      </c>
      <c r="K6" s="28">
        <v>48.817329999999998</v>
      </c>
      <c r="L6" s="30">
        <v>4.0662399999999996</v>
      </c>
    </row>
    <row r="7" spans="2:12">
      <c r="B7" s="474"/>
      <c r="C7" s="31" t="s">
        <v>17</v>
      </c>
      <c r="D7" s="32">
        <v>2380.7387100000001</v>
      </c>
      <c r="E7" s="32">
        <v>18457.730490000002</v>
      </c>
      <c r="F7" s="32">
        <v>2986.75081</v>
      </c>
      <c r="G7" s="33">
        <v>301.08267000000001</v>
      </c>
      <c r="H7" s="32">
        <v>3331.0640899999999</v>
      </c>
      <c r="I7" s="34">
        <v>459.60347000000002</v>
      </c>
      <c r="J7" s="32">
        <v>39.089709999999997</v>
      </c>
      <c r="K7" s="32">
        <v>234.14213000000001</v>
      </c>
      <c r="L7" s="34">
        <v>57.413440000000001</v>
      </c>
    </row>
    <row r="8" spans="2:12" ht="15" thickBot="1">
      <c r="B8" s="475"/>
      <c r="C8" s="35" t="s">
        <v>6</v>
      </c>
      <c r="D8" s="36">
        <v>708.62661000000003</v>
      </c>
      <c r="E8" s="36">
        <v>3882.72507</v>
      </c>
      <c r="F8" s="36">
        <v>1810.7426</v>
      </c>
      <c r="G8" s="37">
        <v>63.926540000000003</v>
      </c>
      <c r="H8" s="36">
        <v>432.29624000000001</v>
      </c>
      <c r="I8" s="38">
        <v>138.01668000000001</v>
      </c>
      <c r="J8" s="36">
        <v>4.5614400000000002</v>
      </c>
      <c r="K8" s="36">
        <v>23.100180000000002</v>
      </c>
      <c r="L8" s="38">
        <v>5.3178400000000003</v>
      </c>
    </row>
    <row r="9" spans="2:12" ht="15" thickTop="1">
      <c r="B9" s="473" t="s">
        <v>14</v>
      </c>
      <c r="C9" s="27" t="s">
        <v>18</v>
      </c>
      <c r="D9" s="28">
        <v>148.68294</v>
      </c>
      <c r="E9" s="28">
        <v>656.09541000000002</v>
      </c>
      <c r="F9" s="28">
        <v>42.229230000000001</v>
      </c>
      <c r="G9" s="29">
        <v>3564.41797</v>
      </c>
      <c r="H9" s="28">
        <v>8828.1299400000007</v>
      </c>
      <c r="I9" s="30">
        <v>805.65052000000003</v>
      </c>
      <c r="J9" s="28">
        <v>103.47087999999999</v>
      </c>
      <c r="K9" s="28">
        <v>177.85948999999999</v>
      </c>
      <c r="L9" s="30">
        <v>15.410209999999999</v>
      </c>
    </row>
    <row r="10" spans="2:12">
      <c r="B10" s="474"/>
      <c r="C10" s="31" t="s">
        <v>17</v>
      </c>
      <c r="D10" s="32">
        <v>462.68286000000001</v>
      </c>
      <c r="E10" s="32">
        <v>3834.0026699999999</v>
      </c>
      <c r="F10" s="32">
        <v>571.39773000000002</v>
      </c>
      <c r="G10" s="33">
        <v>3757.4841700000002</v>
      </c>
      <c r="H10" s="32">
        <v>34931.089910000002</v>
      </c>
      <c r="I10" s="34">
        <v>5185.5613499999999</v>
      </c>
      <c r="J10" s="32">
        <v>202.05923000000001</v>
      </c>
      <c r="K10" s="32">
        <v>1140.0998099999999</v>
      </c>
      <c r="L10" s="34">
        <v>267.87968999999998</v>
      </c>
    </row>
    <row r="11" spans="2:12" ht="15" thickBot="1">
      <c r="B11" s="475"/>
      <c r="C11" s="35" t="s">
        <v>6</v>
      </c>
      <c r="D11" s="36">
        <v>48.649720000000002</v>
      </c>
      <c r="E11" s="36">
        <v>296.83177000000001</v>
      </c>
      <c r="F11" s="36">
        <v>98.689210000000003</v>
      </c>
      <c r="G11" s="37">
        <v>1098.6417799999999</v>
      </c>
      <c r="H11" s="36">
        <v>6612.9005399999996</v>
      </c>
      <c r="I11" s="38">
        <v>2969.05881</v>
      </c>
      <c r="J11" s="36">
        <v>30.788229999999999</v>
      </c>
      <c r="K11" s="36">
        <v>163.13096999999999</v>
      </c>
      <c r="L11" s="38">
        <v>62.183439999999997</v>
      </c>
    </row>
    <row r="12" spans="2:12" ht="15" thickTop="1">
      <c r="B12" s="474" t="s">
        <v>19</v>
      </c>
      <c r="C12" s="31" t="s">
        <v>18</v>
      </c>
      <c r="D12" s="32">
        <v>9.4266799999999993</v>
      </c>
      <c r="E12" s="32">
        <v>50.705329999999996</v>
      </c>
      <c r="F12" s="32">
        <v>3.3524600000000002</v>
      </c>
      <c r="G12" s="33">
        <v>33.485500000000002</v>
      </c>
      <c r="H12" s="32">
        <v>254.02197000000001</v>
      </c>
      <c r="I12" s="34">
        <v>18.325600000000001</v>
      </c>
      <c r="J12" s="32">
        <v>1581.3795399999999</v>
      </c>
      <c r="K12" s="32">
        <v>3153.9634000000001</v>
      </c>
      <c r="L12" s="34">
        <v>292.77485999999999</v>
      </c>
    </row>
    <row r="13" spans="2:12">
      <c r="B13" s="474"/>
      <c r="C13" s="31" t="s">
        <v>17</v>
      </c>
      <c r="D13" s="32">
        <v>31.745380000000001</v>
      </c>
      <c r="E13" s="32">
        <v>271.58773000000002</v>
      </c>
      <c r="F13" s="32">
        <v>41.26999</v>
      </c>
      <c r="G13" s="33">
        <v>123.44511</v>
      </c>
      <c r="H13" s="32">
        <v>1062.25488</v>
      </c>
      <c r="I13" s="34">
        <v>170.25387000000001</v>
      </c>
      <c r="J13" s="32">
        <v>1224.8220100000001</v>
      </c>
      <c r="K13" s="32">
        <v>6704.0709399999996</v>
      </c>
      <c r="L13" s="34">
        <v>1732.81728</v>
      </c>
    </row>
    <row r="14" spans="2:12" ht="15" thickBot="1">
      <c r="B14" s="475"/>
      <c r="C14" s="35" t="s">
        <v>6</v>
      </c>
      <c r="D14" s="36">
        <v>3.9292799999999999</v>
      </c>
      <c r="E14" s="36">
        <v>24.621400000000001</v>
      </c>
      <c r="F14" s="36">
        <v>6.5522900000000002</v>
      </c>
      <c r="G14" s="37">
        <v>24.915400000000002</v>
      </c>
      <c r="H14" s="36">
        <v>168.00685999999999</v>
      </c>
      <c r="I14" s="38">
        <v>46.701819999999998</v>
      </c>
      <c r="J14" s="36">
        <v>424.85743000000002</v>
      </c>
      <c r="K14" s="36">
        <v>2145.0085899999999</v>
      </c>
      <c r="L14" s="38">
        <v>999.80646000000002</v>
      </c>
    </row>
    <row r="15" spans="2:12" ht="15.5" thickTop="1" thickBot="1">
      <c r="B15" s="481" t="s">
        <v>20</v>
      </c>
      <c r="C15" s="482"/>
      <c r="D15" s="39">
        <v>16651.072230000002</v>
      </c>
      <c r="E15" s="39">
        <v>49563.287329999999</v>
      </c>
      <c r="F15" s="40">
        <v>15011.381520000001</v>
      </c>
      <c r="G15" s="41">
        <v>27866.18636</v>
      </c>
      <c r="H15" s="39">
        <v>81252.917449999994</v>
      </c>
      <c r="I15" s="40">
        <v>23666.82761</v>
      </c>
      <c r="J15" s="39">
        <v>11660.826520000001</v>
      </c>
      <c r="K15" s="39">
        <v>21107.344290000001</v>
      </c>
      <c r="L15" s="40">
        <v>8910.1707200000001</v>
      </c>
    </row>
    <row r="16" spans="2:12" ht="15" thickTop="1"/>
    <row r="18" spans="2:12" ht="15.5">
      <c r="B18" s="438" t="s">
        <v>161</v>
      </c>
      <c r="C18" s="438"/>
      <c r="D18" s="438"/>
      <c r="E18" s="438"/>
      <c r="F18" s="438"/>
      <c r="G18" s="438"/>
      <c r="H18" s="438"/>
      <c r="I18" s="438"/>
      <c r="J18" s="438"/>
      <c r="K18" s="438"/>
      <c r="L18" s="438"/>
    </row>
    <row r="19" spans="2:12" ht="15" thickBot="1"/>
    <row r="20" spans="2:12" ht="15" thickTop="1">
      <c r="B20" s="476" t="s">
        <v>12</v>
      </c>
      <c r="C20" s="477"/>
      <c r="D20" s="471" t="s">
        <v>13</v>
      </c>
      <c r="E20" s="471"/>
      <c r="F20" s="471"/>
      <c r="G20" s="480" t="s">
        <v>14</v>
      </c>
      <c r="H20" s="471"/>
      <c r="I20" s="472"/>
      <c r="J20" s="471" t="s">
        <v>15</v>
      </c>
      <c r="K20" s="471"/>
      <c r="L20" s="472"/>
    </row>
    <row r="21" spans="2:12" ht="29" thickBot="1">
      <c r="B21" s="478"/>
      <c r="C21" s="479"/>
      <c r="D21" s="24" t="s">
        <v>16</v>
      </c>
      <c r="E21" s="25" t="s">
        <v>17</v>
      </c>
      <c r="F21" s="24" t="s">
        <v>6</v>
      </c>
      <c r="G21" s="43" t="s">
        <v>16</v>
      </c>
      <c r="H21" s="25" t="s">
        <v>17</v>
      </c>
      <c r="I21" s="26" t="s">
        <v>6</v>
      </c>
      <c r="J21" s="24" t="s">
        <v>16</v>
      </c>
      <c r="K21" s="25" t="s">
        <v>17</v>
      </c>
      <c r="L21" s="26" t="s">
        <v>6</v>
      </c>
    </row>
    <row r="22" spans="2:12" ht="15" thickTop="1">
      <c r="B22" s="473" t="s">
        <v>13</v>
      </c>
      <c r="C22" s="27" t="s">
        <v>18</v>
      </c>
      <c r="D22" s="44">
        <v>0.1035221544</v>
      </c>
      <c r="E22" s="44">
        <v>0.1273435789</v>
      </c>
      <c r="F22" s="44">
        <v>2.701926864E-2</v>
      </c>
      <c r="G22" s="45">
        <v>6.7380737920000001E-3</v>
      </c>
      <c r="H22" s="44">
        <v>1.4838877150000001E-2</v>
      </c>
      <c r="I22" s="46">
        <v>3.6245225349999998E-3</v>
      </c>
      <c r="J22" s="44">
        <v>1.187878061E-3</v>
      </c>
      <c r="K22" s="44">
        <v>2.3128125130000001E-3</v>
      </c>
      <c r="L22" s="46">
        <v>4.5635938160000001E-4</v>
      </c>
    </row>
    <row r="23" spans="2:12">
      <c r="B23" s="474"/>
      <c r="C23" s="31" t="s">
        <v>17</v>
      </c>
      <c r="D23" s="47">
        <v>0.1429781024</v>
      </c>
      <c r="E23" s="47">
        <v>0.37240730960000001</v>
      </c>
      <c r="F23" s="47">
        <v>0.19896575180000001</v>
      </c>
      <c r="G23" s="48">
        <v>1.0804588259999999E-2</v>
      </c>
      <c r="H23" s="47">
        <v>4.0996239820000002E-2</v>
      </c>
      <c r="I23" s="49">
        <v>1.9419732870000001E-2</v>
      </c>
      <c r="J23" s="47">
        <v>3.352224641E-3</v>
      </c>
      <c r="K23" s="47">
        <v>1.109292229E-2</v>
      </c>
      <c r="L23" s="49">
        <v>6.4435847309999997E-3</v>
      </c>
    </row>
    <row r="24" spans="2:12" ht="15" thickBot="1">
      <c r="B24" s="475"/>
      <c r="C24" s="35" t="s">
        <v>6</v>
      </c>
      <c r="D24" s="50">
        <v>4.2557416139999998E-2</v>
      </c>
      <c r="E24" s="50">
        <v>7.833873173E-2</v>
      </c>
      <c r="F24" s="50">
        <v>0.1206246472</v>
      </c>
      <c r="G24" s="51">
        <v>2.2940541330000001E-3</v>
      </c>
      <c r="H24" s="50">
        <v>5.3203780680000003E-3</v>
      </c>
      <c r="I24" s="52">
        <v>5.8316510469999996E-3</v>
      </c>
      <c r="J24" s="50">
        <v>3.9117638810000002E-4</v>
      </c>
      <c r="K24" s="50">
        <v>1.0944143269999999E-3</v>
      </c>
      <c r="L24" s="52">
        <v>5.9682807069999998E-4</v>
      </c>
    </row>
    <row r="25" spans="2:12" ht="15" thickTop="1">
      <c r="B25" s="473" t="s">
        <v>14</v>
      </c>
      <c r="C25" s="27" t="s">
        <v>18</v>
      </c>
      <c r="D25" s="44">
        <v>8.9293312729999998E-3</v>
      </c>
      <c r="E25" s="44">
        <v>1.323752813E-2</v>
      </c>
      <c r="F25" s="44">
        <v>2.8131474740000001E-3</v>
      </c>
      <c r="G25" s="45">
        <v>0.12791194040000001</v>
      </c>
      <c r="H25" s="44">
        <v>0.1086500056</v>
      </c>
      <c r="I25" s="46">
        <v>3.4041339769999998E-2</v>
      </c>
      <c r="J25" s="44">
        <v>8.8733744410000003E-3</v>
      </c>
      <c r="K25" s="44">
        <v>8.4264267239999996E-3</v>
      </c>
      <c r="L25" s="46">
        <v>1.7295078270000001E-3</v>
      </c>
    </row>
    <row r="26" spans="2:12">
      <c r="B26" s="474"/>
      <c r="C26" s="31" t="s">
        <v>17</v>
      </c>
      <c r="D26" s="47">
        <v>2.7786970930000002E-2</v>
      </c>
      <c r="E26" s="47">
        <v>7.7355697670000001E-2</v>
      </c>
      <c r="F26" s="47">
        <v>3.8064300029999998E-2</v>
      </c>
      <c r="G26" s="48">
        <v>0.13484027279999999</v>
      </c>
      <c r="H26" s="47">
        <v>0.42990566990000001</v>
      </c>
      <c r="I26" s="49">
        <v>0.219106736</v>
      </c>
      <c r="J26" s="47">
        <v>1.7328036710000001E-2</v>
      </c>
      <c r="K26" s="47">
        <v>5.4014365539999998E-2</v>
      </c>
      <c r="L26" s="49">
        <v>3.006448456E-2</v>
      </c>
    </row>
    <row r="27" spans="2:12" ht="15" thickBot="1">
      <c r="B27" s="475"/>
      <c r="C27" s="35" t="s">
        <v>6</v>
      </c>
      <c r="D27" s="50">
        <v>2.9217169520000001E-3</v>
      </c>
      <c r="E27" s="50">
        <v>5.9889443579999998E-3</v>
      </c>
      <c r="F27" s="50">
        <v>6.5742923040000003E-3</v>
      </c>
      <c r="G27" s="51">
        <v>3.9425623790000003E-2</v>
      </c>
      <c r="H27" s="50">
        <v>8.1386622749999998E-2</v>
      </c>
      <c r="I27" s="52">
        <v>0.125452336</v>
      </c>
      <c r="J27" s="50">
        <v>2.6403128409999998E-3</v>
      </c>
      <c r="K27" s="50">
        <v>7.728635482E-3</v>
      </c>
      <c r="L27" s="52">
        <v>6.9789280090000001E-3</v>
      </c>
    </row>
    <row r="28" spans="2:12" ht="15" thickTop="1">
      <c r="B28" s="474" t="s">
        <v>19</v>
      </c>
      <c r="C28" s="31" t="s">
        <v>18</v>
      </c>
      <c r="D28" s="47">
        <v>5.6613050919999996E-4</v>
      </c>
      <c r="E28" s="47">
        <v>1.023042109E-3</v>
      </c>
      <c r="F28" s="47">
        <v>2.233278793E-4</v>
      </c>
      <c r="G28" s="48">
        <v>1.201653487E-3</v>
      </c>
      <c r="H28" s="47">
        <v>3.1263119890000001E-3</v>
      </c>
      <c r="I28" s="49">
        <v>7.7431586110000004E-4</v>
      </c>
      <c r="J28" s="47">
        <v>0.1356147043</v>
      </c>
      <c r="K28" s="47">
        <v>0.14942492800000001</v>
      </c>
      <c r="L28" s="49">
        <v>3.2858501730000003E-2</v>
      </c>
    </row>
    <row r="29" spans="2:12">
      <c r="B29" s="474"/>
      <c r="C29" s="31" t="s">
        <v>17</v>
      </c>
      <c r="D29" s="47">
        <v>1.9065066540000001E-3</v>
      </c>
      <c r="E29" s="47">
        <v>5.479614945E-3</v>
      </c>
      <c r="F29" s="47">
        <v>2.749246626E-3</v>
      </c>
      <c r="G29" s="48">
        <v>4.4299247989999999E-3</v>
      </c>
      <c r="H29" s="47">
        <v>1.307343679E-2</v>
      </c>
      <c r="I29" s="49">
        <v>7.1937765720000001E-3</v>
      </c>
      <c r="J29" s="47">
        <v>0.1050373237</v>
      </c>
      <c r="K29" s="47">
        <v>0.31761792709999997</v>
      </c>
      <c r="L29" s="49">
        <v>0.1944763276</v>
      </c>
    </row>
    <row r="30" spans="2:12" ht="15" thickBot="1">
      <c r="B30" s="475"/>
      <c r="C30" s="35" t="s">
        <v>6</v>
      </c>
      <c r="D30" s="50">
        <v>2.359775963E-4</v>
      </c>
      <c r="E30" s="50">
        <v>4.9676688789999999E-4</v>
      </c>
      <c r="F30" s="50">
        <v>4.3648814009999997E-4</v>
      </c>
      <c r="G30" s="51">
        <v>8.9410871220000005E-4</v>
      </c>
      <c r="H30" s="50">
        <v>2.067702493E-3</v>
      </c>
      <c r="I30" s="52">
        <v>1.9733029189999999E-3</v>
      </c>
      <c r="J30" s="50">
        <v>3.643458972E-2</v>
      </c>
      <c r="K30" s="50">
        <v>0.10162380259999999</v>
      </c>
      <c r="L30" s="52">
        <v>0.1122095739</v>
      </c>
    </row>
    <row r="31" spans="2:12" ht="15" thickTop="1"/>
    <row r="33" spans="2:12" ht="15.5">
      <c r="B33" s="438" t="s">
        <v>162</v>
      </c>
      <c r="C33" s="438"/>
      <c r="D33" s="438"/>
      <c r="E33" s="438"/>
      <c r="F33" s="438"/>
      <c r="G33" s="438"/>
      <c r="H33" s="438"/>
      <c r="I33" s="438"/>
      <c r="J33" s="438"/>
      <c r="K33" s="438"/>
      <c r="L33" s="438"/>
    </row>
    <row r="34" spans="2:12" ht="16" thickBot="1">
      <c r="B34" s="14"/>
    </row>
    <row r="35" spans="2:12" ht="15" thickTop="1">
      <c r="B35" s="476" t="s">
        <v>21</v>
      </c>
      <c r="C35" s="477"/>
      <c r="D35" s="471" t="s">
        <v>13</v>
      </c>
      <c r="E35" s="471"/>
      <c r="F35" s="471"/>
      <c r="G35" s="480" t="s">
        <v>14</v>
      </c>
      <c r="H35" s="471"/>
      <c r="I35" s="472"/>
      <c r="J35" s="471" t="s">
        <v>15</v>
      </c>
      <c r="K35" s="471"/>
      <c r="L35" s="472"/>
    </row>
    <row r="36" spans="2:12" ht="29" thickBot="1">
      <c r="B36" s="478"/>
      <c r="C36" s="479"/>
      <c r="D36" s="24" t="s">
        <v>16</v>
      </c>
      <c r="E36" s="25" t="s">
        <v>17</v>
      </c>
      <c r="F36" s="24" t="s">
        <v>6</v>
      </c>
      <c r="G36" s="43" t="s">
        <v>16</v>
      </c>
      <c r="H36" s="25" t="s">
        <v>17</v>
      </c>
      <c r="I36" s="26" t="s">
        <v>6</v>
      </c>
      <c r="J36" s="24" t="s">
        <v>16</v>
      </c>
      <c r="K36" s="25" t="s">
        <v>17</v>
      </c>
      <c r="L36" s="26" t="s">
        <v>6</v>
      </c>
    </row>
    <row r="37" spans="2:12" ht="15" thickTop="1">
      <c r="B37" s="473" t="s">
        <v>13</v>
      </c>
      <c r="C37" s="27" t="s">
        <v>18</v>
      </c>
      <c r="D37" s="44">
        <v>1.16306262</v>
      </c>
      <c r="E37" s="44">
        <v>0.25610750380000002</v>
      </c>
      <c r="F37" s="44">
        <v>9.6529451939999997E-2</v>
      </c>
      <c r="G37" s="45">
        <v>2.27182355E-2</v>
      </c>
      <c r="H37" s="44">
        <v>5.8178199469999997E-2</v>
      </c>
      <c r="I37" s="46">
        <v>2.676858952E-2</v>
      </c>
      <c r="J37" s="44">
        <v>6.4351603970000002E-3</v>
      </c>
      <c r="K37" s="44">
        <v>1.6126558150000001E-2</v>
      </c>
      <c r="L37" s="46">
        <v>8.5172409410000007E-3</v>
      </c>
    </row>
    <row r="38" spans="2:12">
      <c r="B38" s="474"/>
      <c r="C38" s="31" t="s">
        <v>17</v>
      </c>
      <c r="D38" s="47">
        <v>0.30077516129999998</v>
      </c>
      <c r="E38" s="47">
        <v>1.7274852279999999</v>
      </c>
      <c r="F38" s="47">
        <v>0.40800150639999999</v>
      </c>
      <c r="G38" s="48">
        <v>5.3650004340000002E-2</v>
      </c>
      <c r="H38" s="47">
        <v>0.15964316619999999</v>
      </c>
      <c r="I38" s="49">
        <v>8.4934341019999998E-2</v>
      </c>
      <c r="J38" s="47">
        <v>1.9057617610000001E-2</v>
      </c>
      <c r="K38" s="47">
        <v>5.2871448840000002E-2</v>
      </c>
      <c r="L38" s="49">
        <v>3.1432580440000003E-2</v>
      </c>
    </row>
    <row r="39" spans="2:12" ht="15" thickBot="1">
      <c r="B39" s="475"/>
      <c r="C39" s="35" t="s">
        <v>6</v>
      </c>
      <c r="D39" s="50">
        <v>8.4030731519999999E-2</v>
      </c>
      <c r="E39" s="50">
        <v>0.16857831719999999</v>
      </c>
      <c r="F39" s="50">
        <v>1.1794420000000001</v>
      </c>
      <c r="G39" s="51">
        <v>1.1549033429999999E-2</v>
      </c>
      <c r="H39" s="50">
        <v>3.0649938469999999E-2</v>
      </c>
      <c r="I39" s="52">
        <v>2.0176528409999998E-2</v>
      </c>
      <c r="J39" s="50">
        <v>3.4546616130000001E-3</v>
      </c>
      <c r="K39" s="50">
        <v>9.2806679449999995E-3</v>
      </c>
      <c r="L39" s="52">
        <v>5.4395331870000004E-3</v>
      </c>
    </row>
    <row r="40" spans="2:12" ht="15" thickTop="1">
      <c r="B40" s="473" t="s">
        <v>14</v>
      </c>
      <c r="C40" s="27" t="s">
        <v>18</v>
      </c>
      <c r="D40" s="44">
        <v>3.2500666659999997E-2</v>
      </c>
      <c r="E40" s="44">
        <v>6.8119071840000003E-2</v>
      </c>
      <c r="F40" s="44">
        <v>3.2055917949999999E-2</v>
      </c>
      <c r="G40" s="45">
        <v>1.1918934809999999</v>
      </c>
      <c r="H40" s="44">
        <v>0.25037635070000003</v>
      </c>
      <c r="I40" s="46">
        <v>0.111434826</v>
      </c>
      <c r="J40" s="44">
        <v>2.4469450409999999E-2</v>
      </c>
      <c r="K40" s="44">
        <v>4.5875855569999999E-2</v>
      </c>
      <c r="L40" s="46">
        <v>2.3164490539999999E-2</v>
      </c>
    </row>
    <row r="41" spans="2:12">
      <c r="B41" s="474"/>
      <c r="C41" s="31" t="s">
        <v>17</v>
      </c>
      <c r="D41" s="47">
        <v>0.1193510169</v>
      </c>
      <c r="E41" s="47">
        <v>0.29425485019999997</v>
      </c>
      <c r="F41" s="47">
        <v>0.15883453729999999</v>
      </c>
      <c r="G41" s="48">
        <v>0.32575030329999999</v>
      </c>
      <c r="H41" s="47">
        <v>1.9192678350000001</v>
      </c>
      <c r="I41" s="49">
        <v>0.50360234120000003</v>
      </c>
      <c r="J41" s="47">
        <v>7.4161312229999998E-2</v>
      </c>
      <c r="K41" s="47">
        <v>0.20100195570000001</v>
      </c>
      <c r="L41" s="49">
        <v>0.1186677159</v>
      </c>
    </row>
    <row r="42" spans="2:12" ht="15" thickBot="1">
      <c r="B42" s="475"/>
      <c r="C42" s="35" t="s">
        <v>6</v>
      </c>
      <c r="D42" s="50">
        <v>1.926348089E-2</v>
      </c>
      <c r="E42" s="50">
        <v>4.4688261639999997E-2</v>
      </c>
      <c r="F42" s="50">
        <v>2.8362399560000001E-2</v>
      </c>
      <c r="G42" s="51">
        <v>8.4787107550000004E-2</v>
      </c>
      <c r="H42" s="50">
        <v>0.19197760010000001</v>
      </c>
      <c r="I42" s="52">
        <v>1.1964850970000001</v>
      </c>
      <c r="J42" s="50">
        <v>1.420244471E-2</v>
      </c>
      <c r="K42" s="50">
        <v>3.7489100159999997E-2</v>
      </c>
      <c r="L42" s="52">
        <v>2.5163163499999999E-2</v>
      </c>
    </row>
    <row r="43" spans="2:12" ht="15" thickTop="1">
      <c r="B43" s="474" t="s">
        <v>19</v>
      </c>
      <c r="C43" s="31" t="s">
        <v>18</v>
      </c>
      <c r="D43" s="47">
        <v>3.4157496100000002E-3</v>
      </c>
      <c r="E43" s="47">
        <v>7.8809582799999993E-3</v>
      </c>
      <c r="F43" s="47">
        <v>3.9076601840000004E-3</v>
      </c>
      <c r="G43" s="48">
        <v>6.2117574389999996E-3</v>
      </c>
      <c r="H43" s="47">
        <v>1.6386729369999999E-2</v>
      </c>
      <c r="I43" s="49">
        <v>8.1577369130000008E-3</v>
      </c>
      <c r="J43" s="47">
        <v>1.1957532900000001</v>
      </c>
      <c r="K43" s="47">
        <v>0.27925709170000002</v>
      </c>
      <c r="L43" s="49">
        <v>0.10612252530000001</v>
      </c>
    </row>
    <row r="44" spans="2:12">
      <c r="B44" s="474"/>
      <c r="C44" s="31" t="s">
        <v>17</v>
      </c>
      <c r="D44" s="47">
        <v>9.8392641629999993E-3</v>
      </c>
      <c r="E44" s="47">
        <v>2.4483138599999999E-2</v>
      </c>
      <c r="F44" s="47">
        <v>1.3299287220000001E-2</v>
      </c>
      <c r="G44" s="48">
        <v>1.7641412070000001E-2</v>
      </c>
      <c r="H44" s="47">
        <v>4.7761329749999998E-2</v>
      </c>
      <c r="I44" s="49">
        <v>2.720453799E-2</v>
      </c>
      <c r="J44" s="47">
        <v>0.20677412070000001</v>
      </c>
      <c r="K44" s="47">
        <v>1.5680944429999999</v>
      </c>
      <c r="L44" s="49">
        <v>0.35321175269999999</v>
      </c>
    </row>
    <row r="45" spans="2:12" ht="15" thickBot="1">
      <c r="B45" s="475"/>
      <c r="C45" s="35" t="s">
        <v>6</v>
      </c>
      <c r="D45" s="50">
        <v>2.138747284E-3</v>
      </c>
      <c r="E45" s="50">
        <v>5.0968171569999998E-3</v>
      </c>
      <c r="F45" s="50">
        <v>2.9818103220000001E-3</v>
      </c>
      <c r="G45" s="51">
        <v>4.4635663539999999E-3</v>
      </c>
      <c r="H45" s="50">
        <v>1.140845008E-2</v>
      </c>
      <c r="I45" s="52">
        <v>7.4579884769999999E-3</v>
      </c>
      <c r="J45" s="50">
        <v>7.2985349150000003E-2</v>
      </c>
      <c r="K45" s="50">
        <v>0.1915937157</v>
      </c>
      <c r="L45" s="52">
        <v>1.1715568860000001</v>
      </c>
    </row>
    <row r="46" spans="2:12" ht="15" thickTop="1"/>
  </sheetData>
  <mergeCells count="24">
    <mergeCell ref="D20:F20"/>
    <mergeCell ref="G20:I20"/>
    <mergeCell ref="J20:L20"/>
    <mergeCell ref="B4:C5"/>
    <mergeCell ref="D4:F4"/>
    <mergeCell ref="G4:I4"/>
    <mergeCell ref="J4:L4"/>
    <mergeCell ref="B6:B8"/>
    <mergeCell ref="B9:B11"/>
    <mergeCell ref="B12:B14"/>
    <mergeCell ref="B15:C15"/>
    <mergeCell ref="B20:C21"/>
    <mergeCell ref="B18:L18"/>
    <mergeCell ref="J35:L35"/>
    <mergeCell ref="B37:B39"/>
    <mergeCell ref="B40:B42"/>
    <mergeCell ref="B43:B45"/>
    <mergeCell ref="B22:B24"/>
    <mergeCell ref="B25:B27"/>
    <mergeCell ref="B28:B30"/>
    <mergeCell ref="B35:C36"/>
    <mergeCell ref="D35:F35"/>
    <mergeCell ref="G35:I35"/>
    <mergeCell ref="B33:L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096A-1947-42C1-A651-32807834F468}">
  <dimension ref="A1:AF51"/>
  <sheetViews>
    <sheetView workbookViewId="0">
      <selection activeCell="E9" sqref="E9"/>
    </sheetView>
  </sheetViews>
  <sheetFormatPr defaultRowHeight="14.5"/>
  <cols>
    <col min="1" max="1" width="11.90625" customWidth="1"/>
    <col min="2" max="2" width="3.453125" customWidth="1"/>
    <col min="3" max="3" width="2.81640625" customWidth="1"/>
    <col min="4" max="4" width="13.08984375" bestFit="1" customWidth="1"/>
    <col min="5" max="6" width="6.81640625" customWidth="1"/>
    <col min="7" max="7" width="7.90625" bestFit="1" customWidth="1"/>
    <col min="8" max="8" width="6.81640625" customWidth="1"/>
    <col min="9" max="9" width="7.90625" customWidth="1"/>
    <col min="10" max="11" width="8.08984375" customWidth="1"/>
    <col min="12" max="12" width="7.90625" bestFit="1" customWidth="1"/>
    <col min="13" max="14" width="7.90625" customWidth="1"/>
    <col min="16" max="16" width="3.81640625" customWidth="1"/>
    <col min="17" max="17" width="3.36328125" customWidth="1"/>
    <col min="18" max="18" width="3.08984375" customWidth="1"/>
    <col min="19" max="19" width="13.453125" bestFit="1" customWidth="1"/>
  </cols>
  <sheetData>
    <row r="1" spans="1:32">
      <c r="A1" s="62" t="s">
        <v>142</v>
      </c>
      <c r="B1" s="63" t="s">
        <v>143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2">
      <c r="A2" s="63" t="s">
        <v>144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</row>
    <row r="3" spans="1:3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</row>
    <row r="4" spans="1:3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2">
      <c r="A5" s="63"/>
      <c r="B5" s="64" t="s">
        <v>145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 t="s">
        <v>146</v>
      </c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3"/>
      <c r="AD5" s="63"/>
      <c r="AE5" s="63"/>
      <c r="AF5" s="63"/>
    </row>
    <row r="6" spans="1:32" ht="15" thickBo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3"/>
      <c r="AD6" s="63"/>
      <c r="AE6" s="63"/>
      <c r="AF6" s="63"/>
    </row>
    <row r="7" spans="1:32" ht="15.5" thickTop="1" thickBot="1">
      <c r="A7" s="63"/>
      <c r="B7" s="497">
        <v>2015</v>
      </c>
      <c r="C7" s="498"/>
      <c r="D7" s="499"/>
      <c r="E7" s="486" t="s">
        <v>22</v>
      </c>
      <c r="F7" s="484"/>
      <c r="G7" s="503"/>
      <c r="H7" s="483" t="s">
        <v>24</v>
      </c>
      <c r="I7" s="484"/>
      <c r="J7" s="485"/>
      <c r="K7" s="483" t="s">
        <v>101</v>
      </c>
      <c r="L7" s="484"/>
      <c r="M7" s="485"/>
      <c r="N7" s="65" t="s">
        <v>147</v>
      </c>
      <c r="O7" s="66" t="s">
        <v>52</v>
      </c>
      <c r="P7" s="64"/>
      <c r="Q7" s="497">
        <v>2015</v>
      </c>
      <c r="R7" s="498"/>
      <c r="S7" s="499"/>
      <c r="T7" s="486" t="s">
        <v>22</v>
      </c>
      <c r="U7" s="484"/>
      <c r="V7" s="503"/>
      <c r="W7" s="483" t="s">
        <v>24</v>
      </c>
      <c r="X7" s="484"/>
      <c r="Y7" s="485"/>
      <c r="Z7" s="486" t="s">
        <v>101</v>
      </c>
      <c r="AA7" s="484"/>
      <c r="AB7" s="485"/>
      <c r="AC7" s="63"/>
      <c r="AD7" s="63"/>
      <c r="AE7" s="63"/>
      <c r="AF7" s="63"/>
    </row>
    <row r="8" spans="1:32" ht="15" thickBot="1">
      <c r="A8" s="63"/>
      <c r="B8" s="500"/>
      <c r="C8" s="501"/>
      <c r="D8" s="502"/>
      <c r="E8" s="67">
        <v>1</v>
      </c>
      <c r="F8" s="68">
        <v>2</v>
      </c>
      <c r="G8" s="69">
        <v>3</v>
      </c>
      <c r="H8" s="70">
        <v>1</v>
      </c>
      <c r="I8" s="68">
        <v>2</v>
      </c>
      <c r="J8" s="71">
        <v>3</v>
      </c>
      <c r="K8" s="70">
        <v>1</v>
      </c>
      <c r="L8" s="68">
        <v>2</v>
      </c>
      <c r="M8" s="71">
        <v>3</v>
      </c>
      <c r="N8" s="72" t="s">
        <v>148</v>
      </c>
      <c r="O8" s="73" t="s">
        <v>69</v>
      </c>
      <c r="P8" s="64"/>
      <c r="Q8" s="500"/>
      <c r="R8" s="501"/>
      <c r="S8" s="502"/>
      <c r="T8" s="67">
        <v>1</v>
      </c>
      <c r="U8" s="68">
        <v>2</v>
      </c>
      <c r="V8" s="69">
        <v>3</v>
      </c>
      <c r="W8" s="70">
        <v>1</v>
      </c>
      <c r="X8" s="68">
        <v>2</v>
      </c>
      <c r="Y8" s="71">
        <v>3</v>
      </c>
      <c r="Z8" s="67">
        <v>1</v>
      </c>
      <c r="AA8" s="68">
        <v>2</v>
      </c>
      <c r="AB8" s="71">
        <v>3</v>
      </c>
      <c r="AC8" s="63"/>
      <c r="AD8" s="63"/>
      <c r="AE8" s="63"/>
      <c r="AF8" s="63"/>
    </row>
    <row r="9" spans="1:32" ht="15.5" thickTop="1" thickBot="1">
      <c r="A9" s="63"/>
      <c r="B9" s="487" t="s">
        <v>149</v>
      </c>
      <c r="C9" s="74">
        <v>1</v>
      </c>
      <c r="D9" s="75" t="s">
        <v>150</v>
      </c>
      <c r="E9" s="76">
        <v>502.901534719285</v>
      </c>
      <c r="F9" s="76">
        <v>269.46114137082799</v>
      </c>
      <c r="G9" s="77">
        <v>223.61893243489496</v>
      </c>
      <c r="H9" s="78">
        <v>10.322985345680072</v>
      </c>
      <c r="I9" s="79">
        <v>4.5863008725462882</v>
      </c>
      <c r="J9" s="80">
        <v>2.0703845537602001</v>
      </c>
      <c r="K9" s="76">
        <v>34.62988523607202</v>
      </c>
      <c r="L9" s="76">
        <v>20.105219580721837</v>
      </c>
      <c r="M9" s="77">
        <v>12.720827553388746</v>
      </c>
      <c r="N9" s="81">
        <f>+O9-SUM(E9:M9)</f>
        <v>757.49511772282335</v>
      </c>
      <c r="O9" s="81">
        <v>1837.9123293900002</v>
      </c>
      <c r="P9" s="64"/>
      <c r="Q9" s="490" t="s">
        <v>149</v>
      </c>
      <c r="R9" s="82">
        <v>1</v>
      </c>
      <c r="S9" s="83" t="s">
        <v>150</v>
      </c>
      <c r="T9" s="84">
        <f t="shared" ref="T9:AB17" si="0">+E9/E$20</f>
        <v>0.2736265090980684</v>
      </c>
      <c r="U9" s="85">
        <f t="shared" si="0"/>
        <v>5.0992684812619975E-2</v>
      </c>
      <c r="V9" s="86">
        <f t="shared" si="0"/>
        <v>9.4359446713361064E-3</v>
      </c>
      <c r="W9" s="87">
        <f t="shared" si="0"/>
        <v>2.6221519776721491E-3</v>
      </c>
      <c r="X9" s="85">
        <f t="shared" si="0"/>
        <v>3.6901156054611428E-4</v>
      </c>
      <c r="Y9" s="88">
        <f t="shared" si="0"/>
        <v>1.9139076419134169E-4</v>
      </c>
      <c r="Z9" s="89">
        <f t="shared" si="0"/>
        <v>3.020389980555769E-3</v>
      </c>
      <c r="AA9" s="85">
        <f t="shared" si="0"/>
        <v>8.9401077685950087E-4</v>
      </c>
      <c r="AB9" s="88">
        <f t="shared" si="0"/>
        <v>2.432417905118344E-4</v>
      </c>
      <c r="AC9" s="63"/>
      <c r="AD9" s="63"/>
      <c r="AE9" s="63"/>
      <c r="AF9" s="63"/>
    </row>
    <row r="10" spans="1:32" ht="15" thickBot="1">
      <c r="A10" s="63"/>
      <c r="B10" s="488"/>
      <c r="C10" s="90">
        <v>2</v>
      </c>
      <c r="D10" s="91" t="s">
        <v>4</v>
      </c>
      <c r="E10" s="76">
        <v>107.76815644236099</v>
      </c>
      <c r="F10" s="76">
        <v>1179.6093177051043</v>
      </c>
      <c r="G10" s="77">
        <v>1227.80670084849</v>
      </c>
      <c r="H10" s="92">
        <v>3.1440560695111932</v>
      </c>
      <c r="I10" s="76">
        <v>57.306409735664914</v>
      </c>
      <c r="J10" s="93">
        <v>14.324576421265913</v>
      </c>
      <c r="K10" s="76">
        <v>26.612193993168869</v>
      </c>
      <c r="L10" s="76">
        <v>249.80544368535723</v>
      </c>
      <c r="M10" s="77">
        <v>121.68168101025753</v>
      </c>
      <c r="N10" s="81">
        <f t="shared" ref="N10:N17" si="1">+O10-SUM(E10:M10)</f>
        <v>2296.2512108888168</v>
      </c>
      <c r="O10" s="81">
        <v>5284.3097467999987</v>
      </c>
      <c r="P10" s="64"/>
      <c r="Q10" s="491"/>
      <c r="R10" s="94">
        <v>2</v>
      </c>
      <c r="S10" s="95" t="s">
        <v>4</v>
      </c>
      <c r="T10" s="96">
        <f t="shared" si="0"/>
        <v>5.8636179059818945E-2</v>
      </c>
      <c r="U10" s="97">
        <f t="shared" si="0"/>
        <v>0.22322864749164947</v>
      </c>
      <c r="V10" s="98">
        <f t="shared" si="0"/>
        <v>5.1809191512329184E-2</v>
      </c>
      <c r="W10" s="96">
        <f t="shared" si="0"/>
        <v>7.9862487105349816E-4</v>
      </c>
      <c r="X10" s="97">
        <f t="shared" si="0"/>
        <v>4.6108461423535448E-3</v>
      </c>
      <c r="Y10" s="99">
        <f t="shared" si="0"/>
        <v>1.3241943980909835E-3</v>
      </c>
      <c r="Z10" s="100">
        <f t="shared" si="0"/>
        <v>2.3210935742243562E-3</v>
      </c>
      <c r="AA10" s="97">
        <f t="shared" si="0"/>
        <v>1.1107998988830758E-2</v>
      </c>
      <c r="AB10" s="99">
        <f t="shared" si="0"/>
        <v>2.3267409165954921E-3</v>
      </c>
      <c r="AC10" s="63"/>
      <c r="AD10" s="63"/>
      <c r="AE10" s="63"/>
      <c r="AF10" s="63"/>
    </row>
    <row r="11" spans="1:32" ht="15" thickBot="1">
      <c r="A11" s="63"/>
      <c r="B11" s="489"/>
      <c r="C11" s="101">
        <v>3</v>
      </c>
      <c r="D11" s="102" t="s">
        <v>151</v>
      </c>
      <c r="E11" s="103">
        <v>373.90594199587343</v>
      </c>
      <c r="F11" s="103">
        <v>973.56889876748653</v>
      </c>
      <c r="G11" s="104">
        <v>7023.2841650022992</v>
      </c>
      <c r="H11" s="105">
        <v>5.7391609808079442</v>
      </c>
      <c r="I11" s="103">
        <v>21.652231233387798</v>
      </c>
      <c r="J11" s="106">
        <v>19.09333830988475</v>
      </c>
      <c r="K11" s="103">
        <v>39.297526426721276</v>
      </c>
      <c r="L11" s="103">
        <v>133.01787638631228</v>
      </c>
      <c r="M11" s="104">
        <v>304.04224750465835</v>
      </c>
      <c r="N11" s="107">
        <f t="shared" si="1"/>
        <v>14805.025536692565</v>
      </c>
      <c r="O11" s="107">
        <v>23698.626923299995</v>
      </c>
      <c r="P11" s="64"/>
      <c r="Q11" s="492"/>
      <c r="R11" s="108">
        <v>3</v>
      </c>
      <c r="S11" s="109" t="s">
        <v>151</v>
      </c>
      <c r="T11" s="110">
        <f t="shared" si="0"/>
        <v>0.20344057549250574</v>
      </c>
      <c r="U11" s="111">
        <f t="shared" si="0"/>
        <v>0.18423766686974535</v>
      </c>
      <c r="V11" s="112">
        <f t="shared" si="0"/>
        <v>0.29635827374020363</v>
      </c>
      <c r="W11" s="110">
        <f t="shared" si="0"/>
        <v>1.4578101016390589E-3</v>
      </c>
      <c r="X11" s="111">
        <f t="shared" si="0"/>
        <v>1.7421281025337067E-3</v>
      </c>
      <c r="Y11" s="113">
        <f t="shared" si="0"/>
        <v>1.7650289186401632E-3</v>
      </c>
      <c r="Z11" s="114">
        <f t="shared" si="0"/>
        <v>3.4274977889980911E-3</v>
      </c>
      <c r="AA11" s="111">
        <f t="shared" si="0"/>
        <v>5.9148528334580135E-3</v>
      </c>
      <c r="AB11" s="113">
        <f t="shared" si="0"/>
        <v>5.8137554623617291E-3</v>
      </c>
      <c r="AC11" s="63"/>
      <c r="AD11" s="63"/>
      <c r="AE11" s="63"/>
      <c r="AF11" s="63"/>
    </row>
    <row r="12" spans="1:32" ht="15.5" thickTop="1" thickBot="1">
      <c r="A12" s="63"/>
      <c r="B12" s="493" t="s">
        <v>24</v>
      </c>
      <c r="C12" s="115">
        <v>1</v>
      </c>
      <c r="D12" s="116" t="s">
        <v>150</v>
      </c>
      <c r="E12" s="79">
        <v>2.3549988247612528</v>
      </c>
      <c r="F12" s="79">
        <v>0.1981396142820854</v>
      </c>
      <c r="G12" s="117">
        <v>1.3652135481229171</v>
      </c>
      <c r="H12" s="78">
        <v>1336.1795512429953</v>
      </c>
      <c r="I12" s="79">
        <v>904.64850667975747</v>
      </c>
      <c r="J12" s="80">
        <v>325.16665618697994</v>
      </c>
      <c r="K12" s="79">
        <v>17.952788036170755</v>
      </c>
      <c r="L12" s="79">
        <v>5.0459045402179132</v>
      </c>
      <c r="M12" s="117">
        <v>8.7335357705750791</v>
      </c>
      <c r="N12" s="118">
        <f t="shared" si="1"/>
        <v>1335.1918658661371</v>
      </c>
      <c r="O12" s="118">
        <v>3936.8371603099995</v>
      </c>
      <c r="P12" s="64"/>
      <c r="Q12" s="495" t="s">
        <v>24</v>
      </c>
      <c r="R12" s="82">
        <v>1</v>
      </c>
      <c r="S12" s="83" t="s">
        <v>150</v>
      </c>
      <c r="T12" s="87">
        <f t="shared" si="0"/>
        <v>1.2813444836853958E-3</v>
      </c>
      <c r="U12" s="85">
        <f t="shared" si="0"/>
        <v>3.7495836500135543E-5</v>
      </c>
      <c r="V12" s="86">
        <f t="shared" si="0"/>
        <v>5.7607284698028965E-5</v>
      </c>
      <c r="W12" s="87">
        <f t="shared" si="0"/>
        <v>0.33940432302203227</v>
      </c>
      <c r="X12" s="85">
        <f t="shared" si="0"/>
        <v>7.2787583386405924E-2</v>
      </c>
      <c r="Y12" s="88">
        <f t="shared" si="0"/>
        <v>3.0059099264501916E-2</v>
      </c>
      <c r="Z12" s="89">
        <f t="shared" si="0"/>
        <v>1.5658273406869126E-3</v>
      </c>
      <c r="AA12" s="85">
        <f t="shared" si="0"/>
        <v>2.2437422381024985E-4</v>
      </c>
      <c r="AB12" s="88">
        <f t="shared" si="0"/>
        <v>1.6699863821107453E-4</v>
      </c>
      <c r="AC12" s="63"/>
      <c r="AD12" s="63"/>
      <c r="AE12" s="63"/>
      <c r="AF12" s="63"/>
    </row>
    <row r="13" spans="1:32" ht="15" thickBot="1">
      <c r="A13" s="63"/>
      <c r="B13" s="488"/>
      <c r="C13" s="90">
        <v>2</v>
      </c>
      <c r="D13" s="91" t="s">
        <v>4</v>
      </c>
      <c r="E13" s="76">
        <v>6.2577818389220656</v>
      </c>
      <c r="F13" s="76">
        <v>107.5346040233693</v>
      </c>
      <c r="G13" s="77">
        <v>120.56519650614277</v>
      </c>
      <c r="H13" s="92">
        <v>422.64517876160619</v>
      </c>
      <c r="I13" s="76">
        <v>5878.9440381559752</v>
      </c>
      <c r="J13" s="93">
        <v>2000.62462386423</v>
      </c>
      <c r="K13" s="76">
        <v>38.69779754407574</v>
      </c>
      <c r="L13" s="76">
        <v>501.75874898553354</v>
      </c>
      <c r="M13" s="77">
        <v>282.91440286468827</v>
      </c>
      <c r="N13" s="81">
        <f t="shared" si="1"/>
        <v>3068.6679012334553</v>
      </c>
      <c r="O13" s="81">
        <v>12428.610273777998</v>
      </c>
      <c r="P13" s="64"/>
      <c r="Q13" s="491"/>
      <c r="R13" s="94">
        <v>2</v>
      </c>
      <c r="S13" s="95" t="s">
        <v>4</v>
      </c>
      <c r="T13" s="96">
        <f t="shared" si="0"/>
        <v>3.4048315247980367E-3</v>
      </c>
      <c r="U13" s="97">
        <f t="shared" si="0"/>
        <v>2.0349791964501828E-2</v>
      </c>
      <c r="V13" s="98">
        <f t="shared" si="0"/>
        <v>5.0874338372577012E-3</v>
      </c>
      <c r="W13" s="96">
        <f t="shared" si="0"/>
        <v>0.10735653052216305</v>
      </c>
      <c r="X13" s="97">
        <f t="shared" si="0"/>
        <v>0.47301700742515257</v>
      </c>
      <c r="Y13" s="99">
        <f t="shared" si="0"/>
        <v>0.18494200747680983</v>
      </c>
      <c r="Z13" s="100">
        <f t="shared" si="0"/>
        <v>3.3751899313241756E-3</v>
      </c>
      <c r="AA13" s="97">
        <f t="shared" si="0"/>
        <v>2.2311506083063773E-2</v>
      </c>
      <c r="AB13" s="99">
        <f t="shared" si="0"/>
        <v>5.4097585731410162E-3</v>
      </c>
      <c r="AC13" s="63"/>
      <c r="AD13" s="63"/>
      <c r="AE13" s="63"/>
      <c r="AF13" s="63"/>
    </row>
    <row r="14" spans="1:32" ht="15" thickBot="1">
      <c r="A14" s="63"/>
      <c r="B14" s="494"/>
      <c r="C14" s="68">
        <v>3</v>
      </c>
      <c r="D14" s="119" t="s">
        <v>151</v>
      </c>
      <c r="E14" s="120">
        <v>0.79820916244089246</v>
      </c>
      <c r="F14" s="120">
        <v>8.7931612260432139</v>
      </c>
      <c r="G14" s="121">
        <v>12.344292998906139</v>
      </c>
      <c r="H14" s="122">
        <v>412.5080559862019</v>
      </c>
      <c r="I14" s="120">
        <v>1562.6095612791371</v>
      </c>
      <c r="J14" s="123">
        <v>2518.9153598190001</v>
      </c>
      <c r="K14" s="120">
        <v>5.794093618706003</v>
      </c>
      <c r="L14" s="120">
        <v>42.599816919923292</v>
      </c>
      <c r="M14" s="121">
        <v>42.334703025488771</v>
      </c>
      <c r="N14" s="124">
        <f t="shared" si="1"/>
        <v>6210.8809217341513</v>
      </c>
      <c r="O14" s="124">
        <v>10817.578175769999</v>
      </c>
      <c r="P14" s="64"/>
      <c r="Q14" s="496"/>
      <c r="R14" s="125">
        <v>3</v>
      </c>
      <c r="S14" s="126" t="s">
        <v>151</v>
      </c>
      <c r="T14" s="127">
        <f t="shared" si="0"/>
        <v>4.3430208812289577E-4</v>
      </c>
      <c r="U14" s="128">
        <f t="shared" si="0"/>
        <v>1.6640132103096451E-3</v>
      </c>
      <c r="V14" s="129">
        <f t="shared" si="0"/>
        <v>5.2088642261250535E-4</v>
      </c>
      <c r="W14" s="127">
        <f t="shared" si="0"/>
        <v>0.10478158968447647</v>
      </c>
      <c r="X14" s="128">
        <f t="shared" si="0"/>
        <v>0.12572681312374448</v>
      </c>
      <c r="Y14" s="130">
        <f t="shared" si="0"/>
        <v>0.2328539086004528</v>
      </c>
      <c r="Z14" s="131">
        <f t="shared" si="0"/>
        <v>5.0535605859047187E-4</v>
      </c>
      <c r="AA14" s="128">
        <f t="shared" si="0"/>
        <v>1.8942690611134215E-3</v>
      </c>
      <c r="AB14" s="130">
        <f t="shared" si="0"/>
        <v>8.095046427984519E-4</v>
      </c>
      <c r="AC14" s="63"/>
      <c r="AD14" s="63"/>
      <c r="AE14" s="63"/>
      <c r="AF14" s="63"/>
    </row>
    <row r="15" spans="1:32" ht="15.5" thickTop="1" thickBot="1">
      <c r="A15" s="63"/>
      <c r="B15" s="487" t="s">
        <v>152</v>
      </c>
      <c r="C15" s="74">
        <v>1</v>
      </c>
      <c r="D15" s="75" t="s">
        <v>150</v>
      </c>
      <c r="E15" s="76">
        <v>38.673416840381854</v>
      </c>
      <c r="F15" s="76">
        <v>148.12844349192204</v>
      </c>
      <c r="G15" s="77">
        <v>32.745041045585516</v>
      </c>
      <c r="H15" s="92">
        <v>51.931334017941751</v>
      </c>
      <c r="I15" s="76">
        <v>253.60656585231237</v>
      </c>
      <c r="J15" s="93">
        <v>15.655764547455234</v>
      </c>
      <c r="K15" s="76">
        <v>3414.7027911627461</v>
      </c>
      <c r="L15" s="76">
        <v>1968.3333153724793</v>
      </c>
      <c r="M15" s="77">
        <v>1095.5006148235154</v>
      </c>
      <c r="N15" s="81">
        <f t="shared" si="1"/>
        <v>4446.091575478401</v>
      </c>
      <c r="O15" s="81">
        <v>11465.36886263274</v>
      </c>
      <c r="P15" s="64"/>
      <c r="Q15" s="490" t="s">
        <v>152</v>
      </c>
      <c r="R15" s="132">
        <v>1</v>
      </c>
      <c r="S15" s="133" t="s">
        <v>150</v>
      </c>
      <c r="T15" s="134">
        <f t="shared" si="0"/>
        <v>2.1042035695585923E-2</v>
      </c>
      <c r="U15" s="135">
        <f t="shared" si="0"/>
        <v>2.8031748816697143E-2</v>
      </c>
      <c r="V15" s="136">
        <f t="shared" si="0"/>
        <v>1.3817273528784605E-3</v>
      </c>
      <c r="W15" s="134">
        <f t="shared" si="0"/>
        <v>1.3191130824891041E-2</v>
      </c>
      <c r="X15" s="135">
        <f t="shared" si="0"/>
        <v>2.0405062212576892E-2</v>
      </c>
      <c r="Y15" s="137">
        <f t="shared" si="0"/>
        <v>1.4472522678432923E-3</v>
      </c>
      <c r="Z15" s="138">
        <f t="shared" si="0"/>
        <v>0.29782755636338448</v>
      </c>
      <c r="AA15" s="135">
        <f t="shared" si="0"/>
        <v>8.752509214482343E-2</v>
      </c>
      <c r="AB15" s="137">
        <f t="shared" si="0"/>
        <v>2.0947656898744848E-2</v>
      </c>
      <c r="AC15" s="63"/>
      <c r="AD15" s="63"/>
      <c r="AE15" s="63"/>
      <c r="AF15" s="63"/>
    </row>
    <row r="16" spans="1:32" ht="15" thickBot="1">
      <c r="A16" s="63"/>
      <c r="B16" s="488"/>
      <c r="C16" s="90">
        <v>2</v>
      </c>
      <c r="D16" s="91" t="s">
        <v>4</v>
      </c>
      <c r="E16" s="76">
        <v>18.687254009264894</v>
      </c>
      <c r="F16" s="76">
        <v>279.69446647062756</v>
      </c>
      <c r="G16" s="77">
        <v>224.91958405815004</v>
      </c>
      <c r="H16" s="92">
        <v>24.737567621360366</v>
      </c>
      <c r="I16" s="76">
        <v>533.2625863577573</v>
      </c>
      <c r="J16" s="93">
        <v>119.45246805187931</v>
      </c>
      <c r="K16" s="76">
        <v>867.65938836613725</v>
      </c>
      <c r="L16" s="76">
        <v>7857.3577679225791</v>
      </c>
      <c r="M16" s="77">
        <v>4713.5357358566571</v>
      </c>
      <c r="N16" s="81">
        <f t="shared" si="1"/>
        <v>7849.482020440144</v>
      </c>
      <c r="O16" s="81">
        <v>22488.788839154557</v>
      </c>
      <c r="P16" s="64"/>
      <c r="Q16" s="491"/>
      <c r="R16" s="94">
        <v>2</v>
      </c>
      <c r="S16" s="95" t="s">
        <v>4</v>
      </c>
      <c r="T16" s="96">
        <f t="shared" si="0"/>
        <v>1.0167652564508972E-2</v>
      </c>
      <c r="U16" s="97">
        <f t="shared" si="0"/>
        <v>5.2929233877707711E-2</v>
      </c>
      <c r="V16" s="98">
        <f t="shared" si="0"/>
        <v>9.4908276663494707E-3</v>
      </c>
      <c r="W16" s="96">
        <f t="shared" si="0"/>
        <v>6.283614641407329E-3</v>
      </c>
      <c r="X16" s="97">
        <f t="shared" si="0"/>
        <v>4.2906051007395397E-2</v>
      </c>
      <c r="Y16" s="99">
        <f t="shared" si="0"/>
        <v>1.1042440933723748E-2</v>
      </c>
      <c r="Z16" s="100">
        <f t="shared" si="0"/>
        <v>7.56765350301081E-2</v>
      </c>
      <c r="AA16" s="97">
        <f t="shared" si="0"/>
        <v>0.34938999268125853</v>
      </c>
      <c r="AB16" s="99">
        <f t="shared" si="0"/>
        <v>9.0130053820740796E-2</v>
      </c>
      <c r="AC16" s="63"/>
      <c r="AD16" s="63"/>
      <c r="AE16" s="63"/>
      <c r="AF16" s="63"/>
    </row>
    <row r="17" spans="1:32" ht="15" thickBot="1">
      <c r="A17" s="63"/>
      <c r="B17" s="494"/>
      <c r="C17" s="68">
        <v>3</v>
      </c>
      <c r="D17" s="119" t="s">
        <v>151</v>
      </c>
      <c r="E17" s="120">
        <v>15.142437711280436</v>
      </c>
      <c r="F17" s="120">
        <v>62.650448679740279</v>
      </c>
      <c r="G17" s="121">
        <v>195.69921947923791</v>
      </c>
      <c r="H17" s="122">
        <v>17.728278207095094</v>
      </c>
      <c r="I17" s="120">
        <v>111.19313426925309</v>
      </c>
      <c r="J17" s="123">
        <v>69.291605890121744</v>
      </c>
      <c r="K17" s="120">
        <v>1634.7635619816933</v>
      </c>
      <c r="L17" s="120">
        <v>3981.486992613276</v>
      </c>
      <c r="M17" s="121">
        <v>15277.767619395441</v>
      </c>
      <c r="N17" s="139">
        <f t="shared" si="1"/>
        <v>30931.324534800726</v>
      </c>
      <c r="O17" s="124">
        <v>52297.047833027864</v>
      </c>
      <c r="P17" s="64"/>
      <c r="Q17" s="496"/>
      <c r="R17" s="125">
        <v>3</v>
      </c>
      <c r="S17" s="126" t="s">
        <v>151</v>
      </c>
      <c r="T17" s="127">
        <f t="shared" si="0"/>
        <v>8.2389336363536906E-3</v>
      </c>
      <c r="U17" s="128">
        <f t="shared" si="0"/>
        <v>1.1855937990326797E-2</v>
      </c>
      <c r="V17" s="129">
        <f t="shared" si="0"/>
        <v>8.2578294562218081E-3</v>
      </c>
      <c r="W17" s="127">
        <f t="shared" si="0"/>
        <v>4.5031779281668616E-3</v>
      </c>
      <c r="X17" s="128">
        <f t="shared" si="0"/>
        <v>8.9465460594455558E-3</v>
      </c>
      <c r="Y17" s="130">
        <f t="shared" si="0"/>
        <v>6.4054638445161542E-3</v>
      </c>
      <c r="Z17" s="131">
        <f t="shared" si="0"/>
        <v>0.14258272730410088</v>
      </c>
      <c r="AA17" s="128">
        <f t="shared" si="0"/>
        <v>0.17704319343695504</v>
      </c>
      <c r="AB17" s="130">
        <f t="shared" si="0"/>
        <v>0.29213441776242799</v>
      </c>
      <c r="AC17" s="63"/>
      <c r="AD17" s="63"/>
      <c r="AE17" s="63"/>
      <c r="AF17" s="63"/>
    </row>
    <row r="18" spans="1:32" ht="15" thickTop="1">
      <c r="A18" s="63"/>
      <c r="B18" s="64" t="s">
        <v>153</v>
      </c>
      <c r="C18" s="64"/>
      <c r="D18" s="140"/>
      <c r="E18" s="104">
        <f t="shared" ref="E18:M18" si="2">+SUM(E9:E17)</f>
        <v>1066.489731544571</v>
      </c>
      <c r="F18" s="104">
        <f t="shared" si="2"/>
        <v>3029.6386213494034</v>
      </c>
      <c r="G18" s="104">
        <f t="shared" si="2"/>
        <v>9062.3483459218314</v>
      </c>
      <c r="H18" s="104">
        <f t="shared" si="2"/>
        <v>2284.9361682332001</v>
      </c>
      <c r="I18" s="104">
        <f t="shared" si="2"/>
        <v>9327.8093344357931</v>
      </c>
      <c r="J18" s="104">
        <f t="shared" si="2"/>
        <v>5084.5947776445764</v>
      </c>
      <c r="K18" s="104">
        <f t="shared" si="2"/>
        <v>6080.1100263654916</v>
      </c>
      <c r="L18" s="104">
        <f t="shared" si="2"/>
        <v>14759.5110860064</v>
      </c>
      <c r="M18" s="104">
        <f t="shared" si="2"/>
        <v>21859.23136780467</v>
      </c>
      <c r="N18" s="104"/>
      <c r="O18" s="104" t="s">
        <v>122</v>
      </c>
      <c r="P18" s="64"/>
      <c r="Q18" s="64"/>
      <c r="R18" s="64"/>
      <c r="S18" s="64"/>
      <c r="T18" s="141"/>
      <c r="U18" s="141"/>
      <c r="V18" s="141"/>
      <c r="W18" s="141"/>
      <c r="X18" s="141"/>
      <c r="Y18" s="141"/>
      <c r="Z18" s="141"/>
      <c r="AA18" s="141"/>
      <c r="AB18" s="141"/>
      <c r="AC18" s="63"/>
      <c r="AD18" s="63"/>
      <c r="AE18" s="63"/>
      <c r="AF18" s="63"/>
    </row>
    <row r="19" spans="1:32">
      <c r="A19" s="63"/>
      <c r="B19" s="64" t="s">
        <v>96</v>
      </c>
      <c r="C19" s="64"/>
      <c r="D19" s="140"/>
      <c r="E19" s="104">
        <f>+E20-E18</f>
        <v>771.42259784542921</v>
      </c>
      <c r="F19" s="104">
        <f t="shared" ref="F19:M19" si="3">+F20-F18</f>
        <v>2254.6711254505954</v>
      </c>
      <c r="G19" s="104">
        <f t="shared" si="3"/>
        <v>14636.278577378163</v>
      </c>
      <c r="H19" s="104">
        <f t="shared" si="3"/>
        <v>1651.9009920767994</v>
      </c>
      <c r="I19" s="104">
        <f t="shared" si="3"/>
        <v>3100.8009393422053</v>
      </c>
      <c r="J19" s="104">
        <f t="shared" si="3"/>
        <v>5732.9833981254224</v>
      </c>
      <c r="K19" s="104">
        <f t="shared" si="3"/>
        <v>5385.2588362672486</v>
      </c>
      <c r="L19" s="104">
        <f t="shared" si="3"/>
        <v>7729.277753148157</v>
      </c>
      <c r="M19" s="104">
        <f t="shared" si="3"/>
        <v>30437.816465223194</v>
      </c>
      <c r="N19" s="104">
        <f>+SUM(E19:M19)</f>
        <v>71700.410684857226</v>
      </c>
      <c r="O19" s="104"/>
      <c r="P19" s="64"/>
      <c r="Q19" s="64"/>
      <c r="R19" s="64"/>
      <c r="S19" s="64"/>
      <c r="T19" s="141"/>
      <c r="U19" s="141"/>
      <c r="V19" s="141"/>
      <c r="W19" s="141"/>
      <c r="X19" s="141"/>
      <c r="Y19" s="141"/>
      <c r="Z19" s="141"/>
      <c r="AA19" s="141"/>
      <c r="AB19" s="141"/>
      <c r="AC19" s="63"/>
      <c r="AD19" s="63"/>
      <c r="AE19" s="63"/>
      <c r="AF19" s="63"/>
    </row>
    <row r="20" spans="1:32">
      <c r="A20" s="63"/>
      <c r="B20" s="64" t="s">
        <v>154</v>
      </c>
      <c r="C20" s="64"/>
      <c r="D20" s="140"/>
      <c r="E20" s="104">
        <v>1837.9123293900002</v>
      </c>
      <c r="F20" s="104">
        <v>5284.3097467999987</v>
      </c>
      <c r="G20" s="104">
        <v>23698.626923299995</v>
      </c>
      <c r="H20" s="104">
        <v>3936.8371603099995</v>
      </c>
      <c r="I20" s="104">
        <v>12428.610273777998</v>
      </c>
      <c r="J20" s="104">
        <v>10817.578175769999</v>
      </c>
      <c r="K20" s="104">
        <v>11465.36886263274</v>
      </c>
      <c r="L20" s="104">
        <v>22488.788839154557</v>
      </c>
      <c r="M20" s="104">
        <v>52297.047833027864</v>
      </c>
      <c r="N20" s="104"/>
      <c r="O20" s="104">
        <v>144255.08014416316</v>
      </c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3"/>
      <c r="AD20" s="63"/>
      <c r="AE20" s="63"/>
      <c r="AF20" s="63"/>
    </row>
    <row r="21" spans="1:32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3"/>
      <c r="AD21" s="63"/>
      <c r="AE21" s="63"/>
      <c r="AF21" s="63"/>
    </row>
    <row r="22" spans="1:3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3"/>
      <c r="AD22" s="63"/>
      <c r="AE22" s="63"/>
      <c r="AF22" s="63"/>
    </row>
    <row r="23" spans="1:32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3"/>
      <c r="AD23" s="63"/>
      <c r="AE23" s="63"/>
      <c r="AF23" s="63"/>
    </row>
    <row r="24" spans="1:32">
      <c r="A24" s="63"/>
      <c r="B24" s="64" t="s">
        <v>145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 t="s">
        <v>146</v>
      </c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3"/>
      <c r="AD24" s="63"/>
      <c r="AE24" s="63"/>
      <c r="AF24" s="63"/>
    </row>
    <row r="25" spans="1:32" ht="15" thickBot="1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3"/>
      <c r="AD25" s="63"/>
      <c r="AE25" s="63"/>
      <c r="AF25" s="63"/>
    </row>
    <row r="26" spans="1:32" ht="15.5" thickTop="1" thickBot="1">
      <c r="A26" s="63"/>
      <c r="B26" s="497">
        <v>2005</v>
      </c>
      <c r="C26" s="498"/>
      <c r="D26" s="499"/>
      <c r="E26" s="486" t="s">
        <v>22</v>
      </c>
      <c r="F26" s="484"/>
      <c r="G26" s="503"/>
      <c r="H26" s="483" t="s">
        <v>24</v>
      </c>
      <c r="I26" s="484"/>
      <c r="J26" s="485"/>
      <c r="K26" s="486" t="s">
        <v>101</v>
      </c>
      <c r="L26" s="484"/>
      <c r="M26" s="503"/>
      <c r="N26" s="66" t="s">
        <v>147</v>
      </c>
      <c r="O26" s="66" t="s">
        <v>52</v>
      </c>
      <c r="P26" s="64"/>
      <c r="Q26" s="497">
        <v>2005</v>
      </c>
      <c r="R26" s="498"/>
      <c r="S26" s="499"/>
      <c r="T26" s="486" t="s">
        <v>22</v>
      </c>
      <c r="U26" s="484"/>
      <c r="V26" s="503"/>
      <c r="W26" s="483" t="s">
        <v>24</v>
      </c>
      <c r="X26" s="484"/>
      <c r="Y26" s="485"/>
      <c r="Z26" s="486" t="s">
        <v>101</v>
      </c>
      <c r="AA26" s="484"/>
      <c r="AB26" s="485"/>
      <c r="AC26" s="63"/>
      <c r="AD26" s="63"/>
      <c r="AE26" s="63"/>
      <c r="AF26" s="63"/>
    </row>
    <row r="27" spans="1:32" ht="15" thickBot="1">
      <c r="A27" s="63"/>
      <c r="B27" s="500"/>
      <c r="C27" s="501"/>
      <c r="D27" s="502"/>
      <c r="E27" s="67">
        <v>1</v>
      </c>
      <c r="F27" s="68">
        <v>2</v>
      </c>
      <c r="G27" s="69">
        <v>3</v>
      </c>
      <c r="H27" s="70">
        <v>1</v>
      </c>
      <c r="I27" s="68">
        <v>2</v>
      </c>
      <c r="J27" s="71">
        <v>3</v>
      </c>
      <c r="K27" s="67">
        <v>1</v>
      </c>
      <c r="L27" s="68">
        <v>2</v>
      </c>
      <c r="M27" s="69">
        <v>3</v>
      </c>
      <c r="N27" s="73" t="s">
        <v>148</v>
      </c>
      <c r="O27" s="73" t="s">
        <v>69</v>
      </c>
      <c r="P27" s="64"/>
      <c r="Q27" s="500"/>
      <c r="R27" s="501"/>
      <c r="S27" s="502"/>
      <c r="T27" s="67">
        <v>1</v>
      </c>
      <c r="U27" s="68">
        <v>2</v>
      </c>
      <c r="V27" s="69">
        <v>3</v>
      </c>
      <c r="W27" s="70">
        <v>1</v>
      </c>
      <c r="X27" s="68">
        <v>2</v>
      </c>
      <c r="Y27" s="71">
        <v>3</v>
      </c>
      <c r="Z27" s="67">
        <v>1</v>
      </c>
      <c r="AA27" s="68">
        <v>2</v>
      </c>
      <c r="AB27" s="71">
        <v>3</v>
      </c>
      <c r="AC27" s="63"/>
      <c r="AD27" s="63"/>
      <c r="AE27" s="63"/>
      <c r="AF27" s="63"/>
    </row>
    <row r="28" spans="1:32" ht="15.5" thickTop="1" thickBot="1">
      <c r="A28" s="63"/>
      <c r="B28" s="487" t="s">
        <v>149</v>
      </c>
      <c r="C28" s="74">
        <v>1</v>
      </c>
      <c r="D28" s="75" t="s">
        <v>150</v>
      </c>
      <c r="E28" s="76">
        <v>354.58881479774396</v>
      </c>
      <c r="F28" s="76">
        <v>246.93324489132104</v>
      </c>
      <c r="G28" s="77">
        <v>154.78983310833001</v>
      </c>
      <c r="H28" s="78">
        <v>2.0773591818266612</v>
      </c>
      <c r="I28" s="79">
        <v>0.74020863785417501</v>
      </c>
      <c r="J28" s="80">
        <v>0.35813158186967281</v>
      </c>
      <c r="K28" s="76">
        <v>17.845343627142</v>
      </c>
      <c r="L28" s="76">
        <v>10.92955753361751</v>
      </c>
      <c r="M28" s="77">
        <v>6.7275910675007724</v>
      </c>
      <c r="N28" s="81">
        <f>+O28-SUM(E28:M28)</f>
        <v>551.03614681279419</v>
      </c>
      <c r="O28" s="81">
        <v>1346.02623124</v>
      </c>
      <c r="P28" s="64"/>
      <c r="Q28" s="490" t="s">
        <v>149</v>
      </c>
      <c r="R28" s="82">
        <v>1</v>
      </c>
      <c r="S28" s="83" t="s">
        <v>150</v>
      </c>
      <c r="T28" s="84">
        <f>+E28/E$39</f>
        <v>0.2634338072825565</v>
      </c>
      <c r="U28" s="142">
        <f t="shared" ref="U28:AB36" si="4">+F28/F$39</f>
        <v>5.405824316496604E-2</v>
      </c>
      <c r="V28" s="143">
        <f t="shared" si="4"/>
        <v>9.0163576913190914E-3</v>
      </c>
      <c r="W28" s="84">
        <f t="shared" si="4"/>
        <v>2.456032174411444E-3</v>
      </c>
      <c r="X28" s="142">
        <f t="shared" si="4"/>
        <v>2.7671727966175458E-4</v>
      </c>
      <c r="Y28" s="144">
        <f t="shared" si="4"/>
        <v>1.9177419652394956E-4</v>
      </c>
      <c r="Z28" s="145">
        <f t="shared" si="4"/>
        <v>2.6398070802720634E-3</v>
      </c>
      <c r="AA28" s="142">
        <f t="shared" si="4"/>
        <v>6.4996872485033276E-4</v>
      </c>
      <c r="AB28" s="144">
        <f t="shared" si="4"/>
        <v>1.8088606441305828E-4</v>
      </c>
      <c r="AC28" s="63"/>
      <c r="AD28" s="63"/>
      <c r="AE28" s="63"/>
      <c r="AF28" s="63"/>
    </row>
    <row r="29" spans="1:32" ht="15" thickBot="1">
      <c r="A29" s="63"/>
      <c r="B29" s="488"/>
      <c r="C29" s="90">
        <v>2</v>
      </c>
      <c r="D29" s="91" t="s">
        <v>4</v>
      </c>
      <c r="E29" s="76">
        <v>114.25283508562599</v>
      </c>
      <c r="F29" s="76">
        <v>1172.5933387192581</v>
      </c>
      <c r="G29" s="77">
        <v>1198.86549812351</v>
      </c>
      <c r="H29" s="92">
        <v>0.95817068032174901</v>
      </c>
      <c r="I29" s="76">
        <v>16.640594527885391</v>
      </c>
      <c r="J29" s="93">
        <v>3.4204635373860417</v>
      </c>
      <c r="K29" s="76">
        <v>18.54758703084914</v>
      </c>
      <c r="L29" s="76">
        <v>195.42683587861092</v>
      </c>
      <c r="M29" s="77">
        <v>79.600433192739928</v>
      </c>
      <c r="N29" s="81">
        <f t="shared" ref="N29:N36" si="5">+O29-SUM(E29:M29)</f>
        <v>1767.6052672238129</v>
      </c>
      <c r="O29" s="81">
        <v>4567.911024</v>
      </c>
      <c r="P29" s="64"/>
      <c r="Q29" s="491"/>
      <c r="R29" s="94">
        <v>2</v>
      </c>
      <c r="S29" s="95" t="s">
        <v>4</v>
      </c>
      <c r="T29" s="146">
        <f t="shared" ref="T29:T36" si="6">+E29/E$39</f>
        <v>8.4881581379266907E-2</v>
      </c>
      <c r="U29" s="147">
        <f t="shared" si="4"/>
        <v>0.25670231590729387</v>
      </c>
      <c r="V29" s="148">
        <f t="shared" si="4"/>
        <v>6.9832752822325345E-2</v>
      </c>
      <c r="W29" s="146">
        <f t="shared" si="4"/>
        <v>1.1328315488410715E-3</v>
      </c>
      <c r="X29" s="147">
        <f t="shared" si="4"/>
        <v>6.2208677583925768E-3</v>
      </c>
      <c r="Y29" s="149">
        <f t="shared" si="4"/>
        <v>1.8316079335901261E-3</v>
      </c>
      <c r="Z29" s="150">
        <f t="shared" si="4"/>
        <v>2.7436877982853006E-3</v>
      </c>
      <c r="AA29" s="147">
        <f t="shared" si="4"/>
        <v>1.162181825996701E-2</v>
      </c>
      <c r="AB29" s="149">
        <f t="shared" si="4"/>
        <v>2.1402325054156752E-3</v>
      </c>
      <c r="AC29" s="63"/>
      <c r="AD29" s="63"/>
      <c r="AE29" s="63"/>
      <c r="AF29" s="63"/>
    </row>
    <row r="30" spans="1:32" ht="15" thickBot="1">
      <c r="A30" s="63"/>
      <c r="B30" s="489"/>
      <c r="C30" s="101">
        <v>3</v>
      </c>
      <c r="D30" s="102" t="s">
        <v>151</v>
      </c>
      <c r="E30" s="103">
        <v>262.85855853016477</v>
      </c>
      <c r="F30" s="103">
        <v>809.60140560670175</v>
      </c>
      <c r="G30" s="104">
        <v>4984.5005186205835</v>
      </c>
      <c r="H30" s="105">
        <v>1.1939798823685444</v>
      </c>
      <c r="I30" s="103">
        <v>5.3028163752511626</v>
      </c>
      <c r="J30" s="106">
        <v>3.6316304596484223</v>
      </c>
      <c r="K30" s="103">
        <v>20.747960012427829</v>
      </c>
      <c r="L30" s="103">
        <v>86.513132702246907</v>
      </c>
      <c r="M30" s="104">
        <v>158.55831580161197</v>
      </c>
      <c r="N30" s="107">
        <f t="shared" si="5"/>
        <v>10834.759426309</v>
      </c>
      <c r="O30" s="107">
        <v>17167.667744300004</v>
      </c>
      <c r="P30" s="64"/>
      <c r="Q30" s="492"/>
      <c r="R30" s="108">
        <v>3</v>
      </c>
      <c r="S30" s="109" t="s">
        <v>151</v>
      </c>
      <c r="T30" s="151">
        <f t="shared" si="6"/>
        <v>0.19528487070271397</v>
      </c>
      <c r="U30" s="152">
        <f t="shared" si="4"/>
        <v>0.17723668463615455</v>
      </c>
      <c r="V30" s="153">
        <f t="shared" si="4"/>
        <v>0.29034232214073069</v>
      </c>
      <c r="W30" s="151">
        <f t="shared" si="4"/>
        <v>1.4116254099681379E-3</v>
      </c>
      <c r="X30" s="152">
        <f t="shared" si="4"/>
        <v>1.9823882711760372E-3</v>
      </c>
      <c r="Y30" s="154">
        <f t="shared" si="4"/>
        <v>1.9446847156987766E-3</v>
      </c>
      <c r="Z30" s="155">
        <f t="shared" si="4"/>
        <v>3.0691822408342355E-3</v>
      </c>
      <c r="AA30" s="152">
        <f t="shared" si="4"/>
        <v>5.1448405273800254E-3</v>
      </c>
      <c r="AB30" s="154">
        <f t="shared" si="4"/>
        <v>4.2631886268870824E-3</v>
      </c>
      <c r="AC30" s="63"/>
      <c r="AD30" s="63"/>
      <c r="AE30" s="63"/>
      <c r="AF30" s="63"/>
    </row>
    <row r="31" spans="1:32" ht="15.5" thickTop="1" thickBot="1">
      <c r="A31" s="63"/>
      <c r="B31" s="493" t="s">
        <v>24</v>
      </c>
      <c r="C31" s="115">
        <v>1</v>
      </c>
      <c r="D31" s="116" t="s">
        <v>150</v>
      </c>
      <c r="E31" s="79">
        <v>0.77452596297490006</v>
      </c>
      <c r="F31" s="79">
        <v>0.5182524039934302</v>
      </c>
      <c r="G31" s="117">
        <v>0.49699845642865409</v>
      </c>
      <c r="H31" s="78">
        <v>236.51042036035452</v>
      </c>
      <c r="I31" s="79">
        <v>208.18506365117861</v>
      </c>
      <c r="J31" s="80">
        <v>70.700484808952993</v>
      </c>
      <c r="K31" s="79">
        <v>7.020942924942787</v>
      </c>
      <c r="L31" s="79">
        <v>7.6591642218910367</v>
      </c>
      <c r="M31" s="117">
        <v>4.3511464877346402</v>
      </c>
      <c r="N31" s="118">
        <f t="shared" si="5"/>
        <v>309.60220597054843</v>
      </c>
      <c r="O31" s="118">
        <v>845.81920524900011</v>
      </c>
      <c r="P31" s="64"/>
      <c r="Q31" s="495" t="s">
        <v>24</v>
      </c>
      <c r="R31" s="82">
        <v>1</v>
      </c>
      <c r="S31" s="83" t="s">
        <v>150</v>
      </c>
      <c r="T31" s="84">
        <f t="shared" si="6"/>
        <v>5.7541669322549777E-4</v>
      </c>
      <c r="U31" s="142">
        <f t="shared" si="4"/>
        <v>1.134550128648544E-4</v>
      </c>
      <c r="V31" s="143">
        <f t="shared" si="4"/>
        <v>2.8949678187572517E-5</v>
      </c>
      <c r="W31" s="84">
        <f t="shared" si="4"/>
        <v>0.27962290155226305</v>
      </c>
      <c r="X31" s="142">
        <f t="shared" si="4"/>
        <v>7.7827252390308535E-2</v>
      </c>
      <c r="Y31" s="144">
        <f t="shared" si="4"/>
        <v>3.7859070114136785E-2</v>
      </c>
      <c r="Z31" s="145">
        <f t="shared" si="4"/>
        <v>1.0385866044776352E-3</v>
      </c>
      <c r="AA31" s="142">
        <f t="shared" si="4"/>
        <v>4.5548204375242416E-4</v>
      </c>
      <c r="AB31" s="144">
        <f t="shared" si="4"/>
        <v>1.1699013152762945E-4</v>
      </c>
      <c r="AC31" s="63"/>
      <c r="AD31" s="63"/>
      <c r="AE31" s="63"/>
      <c r="AF31" s="63"/>
    </row>
    <row r="32" spans="1:32" ht="15" thickBot="1">
      <c r="A32" s="63"/>
      <c r="B32" s="488"/>
      <c r="C32" s="90">
        <v>2</v>
      </c>
      <c r="D32" s="91" t="s">
        <v>4</v>
      </c>
      <c r="E32" s="76">
        <v>2.3577221547084588</v>
      </c>
      <c r="F32" s="76">
        <v>42.422513950083378</v>
      </c>
      <c r="G32" s="77">
        <v>34.764533983107334</v>
      </c>
      <c r="H32" s="92">
        <v>85.117315005861059</v>
      </c>
      <c r="I32" s="76">
        <v>1148.636843794339</v>
      </c>
      <c r="J32" s="93">
        <v>387.97211579969297</v>
      </c>
      <c r="K32" s="76">
        <v>8.6721416517498167</v>
      </c>
      <c r="L32" s="76">
        <v>158.36979393429675</v>
      </c>
      <c r="M32" s="77">
        <v>71.050306644055297</v>
      </c>
      <c r="N32" s="81">
        <f t="shared" si="5"/>
        <v>735.60026707110592</v>
      </c>
      <c r="O32" s="81">
        <v>2674.963553989</v>
      </c>
      <c r="P32" s="64"/>
      <c r="Q32" s="491"/>
      <c r="R32" s="94">
        <v>2</v>
      </c>
      <c r="S32" s="95" t="s">
        <v>4</v>
      </c>
      <c r="T32" s="146">
        <f t="shared" si="6"/>
        <v>1.7516167961574224E-3</v>
      </c>
      <c r="U32" s="147">
        <f t="shared" si="4"/>
        <v>9.2870709887284738E-3</v>
      </c>
      <c r="V32" s="148">
        <f t="shared" si="4"/>
        <v>2.0250003961458205E-3</v>
      </c>
      <c r="W32" s="146">
        <f t="shared" si="4"/>
        <v>0.1006329892696199</v>
      </c>
      <c r="X32" s="147">
        <f t="shared" si="4"/>
        <v>0.42940280142563109</v>
      </c>
      <c r="Y32" s="149">
        <f t="shared" si="4"/>
        <v>0.20775336370155356</v>
      </c>
      <c r="Z32" s="150">
        <f t="shared" si="4"/>
        <v>1.2828433798603069E-3</v>
      </c>
      <c r="AA32" s="147">
        <f t="shared" si="4"/>
        <v>9.4180768710601988E-3</v>
      </c>
      <c r="AB32" s="149">
        <f t="shared" si="4"/>
        <v>1.910343571009959E-3</v>
      </c>
      <c r="AC32" s="63"/>
      <c r="AD32" s="63"/>
      <c r="AE32" s="63"/>
      <c r="AF32" s="63"/>
    </row>
    <row r="33" spans="1:32" ht="15" thickBot="1">
      <c r="A33" s="63"/>
      <c r="B33" s="494"/>
      <c r="C33" s="68">
        <v>3</v>
      </c>
      <c r="D33" s="119" t="s">
        <v>151</v>
      </c>
      <c r="E33" s="120">
        <v>0.2834144020648755</v>
      </c>
      <c r="F33" s="120">
        <v>3.1965970837157198</v>
      </c>
      <c r="G33" s="121">
        <v>3.672223998664903</v>
      </c>
      <c r="H33" s="122">
        <v>56.534804418484093</v>
      </c>
      <c r="I33" s="120">
        <v>235.72863945668482</v>
      </c>
      <c r="J33" s="123">
        <v>368.45066561900006</v>
      </c>
      <c r="K33" s="120">
        <v>1.7127924311143723</v>
      </c>
      <c r="L33" s="120">
        <v>13.082179288784404</v>
      </c>
      <c r="M33" s="121">
        <v>14.292389178588957</v>
      </c>
      <c r="N33" s="124">
        <f t="shared" si="5"/>
        <v>1170.5112000438976</v>
      </c>
      <c r="O33" s="124">
        <v>1867.4649059209999</v>
      </c>
      <c r="P33" s="64"/>
      <c r="Q33" s="496"/>
      <c r="R33" s="125">
        <v>3</v>
      </c>
      <c r="S33" s="126" t="s">
        <v>151</v>
      </c>
      <c r="T33" s="156">
        <f t="shared" si="6"/>
        <v>2.1055637363306479E-4</v>
      </c>
      <c r="U33" s="157">
        <f t="shared" si="4"/>
        <v>6.997940780633996E-4</v>
      </c>
      <c r="V33" s="158">
        <f t="shared" si="4"/>
        <v>2.1390348726222012E-4</v>
      </c>
      <c r="W33" s="156">
        <f t="shared" si="4"/>
        <v>6.684029408133485E-2</v>
      </c>
      <c r="X33" s="157">
        <f t="shared" si="4"/>
        <v>8.812405653346489E-2</v>
      </c>
      <c r="Y33" s="159">
        <f t="shared" si="4"/>
        <v>0.19729991415141848</v>
      </c>
      <c r="Z33" s="160">
        <f t="shared" si="4"/>
        <v>2.5336814359882664E-4</v>
      </c>
      <c r="AA33" s="157">
        <f t="shared" si="4"/>
        <v>7.7798276503333169E-4</v>
      </c>
      <c r="AB33" s="159">
        <f t="shared" si="4"/>
        <v>3.8428227929364139E-4</v>
      </c>
      <c r="AC33" s="63"/>
      <c r="AD33" s="63"/>
      <c r="AE33" s="63"/>
      <c r="AF33" s="63"/>
    </row>
    <row r="34" spans="1:32" ht="15.5" thickTop="1" thickBot="1">
      <c r="A34" s="63"/>
      <c r="B34" s="487" t="s">
        <v>152</v>
      </c>
      <c r="C34" s="74">
        <v>1</v>
      </c>
      <c r="D34" s="75" t="s">
        <v>150</v>
      </c>
      <c r="E34" s="76">
        <v>41.520465140470762</v>
      </c>
      <c r="F34" s="76">
        <v>197.14167994678439</v>
      </c>
      <c r="G34" s="77">
        <v>31.619161806464462</v>
      </c>
      <c r="H34" s="92">
        <v>9.8224118849827899</v>
      </c>
      <c r="I34" s="76">
        <v>59.027006480942653</v>
      </c>
      <c r="J34" s="93">
        <v>4.0726621934694265</v>
      </c>
      <c r="K34" s="76">
        <v>1799.9375340046856</v>
      </c>
      <c r="L34" s="76">
        <v>1351.6917629896795</v>
      </c>
      <c r="M34" s="77">
        <v>701.84144854565955</v>
      </c>
      <c r="N34" s="81">
        <f t="shared" si="5"/>
        <v>2563.4197240560006</v>
      </c>
      <c r="O34" s="81">
        <v>6760.0938570491398</v>
      </c>
      <c r="P34" s="64"/>
      <c r="Q34" s="490" t="s">
        <v>152</v>
      </c>
      <c r="R34" s="132">
        <v>1</v>
      </c>
      <c r="S34" s="133" t="s">
        <v>150</v>
      </c>
      <c r="T34" s="161">
        <f t="shared" si="6"/>
        <v>3.0846698360566759E-2</v>
      </c>
      <c r="U34" s="162">
        <f t="shared" si="4"/>
        <v>4.3157950956354794E-2</v>
      </c>
      <c r="V34" s="163">
        <f t="shared" si="4"/>
        <v>1.8417855166705816E-3</v>
      </c>
      <c r="W34" s="161">
        <f t="shared" si="4"/>
        <v>1.1612897678400643E-2</v>
      </c>
      <c r="X34" s="162">
        <f t="shared" si="4"/>
        <v>2.2066471295625504E-2</v>
      </c>
      <c r="Y34" s="164">
        <f t="shared" si="4"/>
        <v>2.1808507247213105E-3</v>
      </c>
      <c r="Z34" s="165">
        <f t="shared" si="4"/>
        <v>0.26625925202618111</v>
      </c>
      <c r="AA34" s="162">
        <f t="shared" si="4"/>
        <v>8.0383617440944258E-2</v>
      </c>
      <c r="AB34" s="164">
        <f t="shared" si="4"/>
        <v>1.8870549085936949E-2</v>
      </c>
      <c r="AC34" s="63"/>
      <c r="AD34" s="63"/>
      <c r="AE34" s="63"/>
      <c r="AF34" s="63"/>
    </row>
    <row r="35" spans="1:32" ht="15" thickBot="1">
      <c r="A35" s="63"/>
      <c r="B35" s="488"/>
      <c r="C35" s="90">
        <v>2</v>
      </c>
      <c r="D35" s="91" t="s">
        <v>4</v>
      </c>
      <c r="E35" s="76">
        <v>18.168810207699487</v>
      </c>
      <c r="F35" s="76">
        <v>263.82068504615756</v>
      </c>
      <c r="G35" s="77">
        <v>190.08932991497181</v>
      </c>
      <c r="H35" s="92">
        <v>9.8093486840002999</v>
      </c>
      <c r="I35" s="76">
        <v>212.98249993348801</v>
      </c>
      <c r="J35" s="93">
        <v>42.026488015169285</v>
      </c>
      <c r="K35" s="76">
        <v>572.91400607860328</v>
      </c>
      <c r="L35" s="76">
        <v>6122.8537933654598</v>
      </c>
      <c r="M35" s="77">
        <v>3449.0541013793727</v>
      </c>
      <c r="N35" s="81">
        <f t="shared" si="5"/>
        <v>5933.7939239949228</v>
      </c>
      <c r="O35" s="81">
        <v>16815.512986619844</v>
      </c>
      <c r="P35" s="64"/>
      <c r="Q35" s="491"/>
      <c r="R35" s="94">
        <v>2</v>
      </c>
      <c r="S35" s="95" t="s">
        <v>4</v>
      </c>
      <c r="T35" s="146">
        <f t="shared" si="6"/>
        <v>1.3498110056118172E-2</v>
      </c>
      <c r="U35" s="147">
        <f t="shared" si="4"/>
        <v>5.7755215384019606E-2</v>
      </c>
      <c r="V35" s="148">
        <f t="shared" si="4"/>
        <v>1.1072519153225407E-2</v>
      </c>
      <c r="W35" s="146">
        <f t="shared" si="4"/>
        <v>1.1597453241928377E-2</v>
      </c>
      <c r="X35" s="147">
        <f t="shared" si="4"/>
        <v>7.9620710949829948E-2</v>
      </c>
      <c r="Y35" s="149">
        <f t="shared" si="4"/>
        <v>2.2504566421526716E-2</v>
      </c>
      <c r="Z35" s="150">
        <f t="shared" si="4"/>
        <v>8.4749415939128242E-2</v>
      </c>
      <c r="AA35" s="147">
        <f t="shared" si="4"/>
        <v>0.36411935801408102</v>
      </c>
      <c r="AB35" s="149">
        <f t="shared" si="4"/>
        <v>9.2735396085541044E-2</v>
      </c>
      <c r="AC35" s="63"/>
      <c r="AD35" s="63"/>
      <c r="AE35" s="63"/>
      <c r="AF35" s="63"/>
    </row>
    <row r="36" spans="1:32" ht="15" thickBot="1">
      <c r="A36" s="63"/>
      <c r="B36" s="494"/>
      <c r="C36" s="68">
        <v>3</v>
      </c>
      <c r="D36" s="119" t="s">
        <v>151</v>
      </c>
      <c r="E36" s="120">
        <v>12.114355947434344</v>
      </c>
      <c r="F36" s="120">
        <v>59.634463767036927</v>
      </c>
      <c r="G36" s="121">
        <v>131.93583361009158</v>
      </c>
      <c r="H36" s="122">
        <v>6.5678320376142141</v>
      </c>
      <c r="I36" s="120">
        <v>44.861438967385197</v>
      </c>
      <c r="J36" s="123">
        <v>31.431922672911707</v>
      </c>
      <c r="K36" s="120">
        <v>1051.9091751660317</v>
      </c>
      <c r="L36" s="120">
        <v>3100.1039941578665</v>
      </c>
      <c r="M36" s="121">
        <v>10902.857533949726</v>
      </c>
      <c r="N36" s="139">
        <f t="shared" si="5"/>
        <v>21851.006698748406</v>
      </c>
      <c r="O36" s="124">
        <v>37192.423249024505</v>
      </c>
      <c r="P36" s="64"/>
      <c r="Q36" s="496"/>
      <c r="R36" s="125">
        <v>3</v>
      </c>
      <c r="S36" s="126" t="s">
        <v>151</v>
      </c>
      <c r="T36" s="156">
        <f t="shared" si="6"/>
        <v>9.0000890519601785E-3</v>
      </c>
      <c r="U36" s="157">
        <f t="shared" si="4"/>
        <v>1.3055084359943726E-2</v>
      </c>
      <c r="V36" s="158">
        <f t="shared" si="4"/>
        <v>7.6851343802303495E-3</v>
      </c>
      <c r="W36" s="156">
        <f t="shared" si="4"/>
        <v>7.7650542773862819E-3</v>
      </c>
      <c r="X36" s="157">
        <f t="shared" si="4"/>
        <v>1.677085988722584E-2</v>
      </c>
      <c r="Y36" s="159">
        <f t="shared" si="4"/>
        <v>1.6831332451417637E-2</v>
      </c>
      <c r="Z36" s="160">
        <f t="shared" si="4"/>
        <v>0.15560570569137072</v>
      </c>
      <c r="AA36" s="157">
        <f t="shared" si="4"/>
        <v>0.18435976331049958</v>
      </c>
      <c r="AB36" s="159">
        <f t="shared" si="4"/>
        <v>0.29314727521110606</v>
      </c>
      <c r="AC36" s="63"/>
      <c r="AD36" s="63"/>
      <c r="AE36" s="63"/>
      <c r="AF36" s="63"/>
    </row>
    <row r="37" spans="1:32" ht="15" thickTop="1">
      <c r="A37" s="63"/>
      <c r="B37" s="64" t="s">
        <v>153</v>
      </c>
      <c r="C37" s="64"/>
      <c r="D37" s="140"/>
      <c r="E37" s="104">
        <f t="shared" ref="E37:M37" si="7">+SUM(E28:E36)</f>
        <v>806.91950222888738</v>
      </c>
      <c r="F37" s="104">
        <f t="shared" si="7"/>
        <v>2795.8621814150515</v>
      </c>
      <c r="G37" s="104">
        <f t="shared" si="7"/>
        <v>6730.7339316221514</v>
      </c>
      <c r="H37" s="104">
        <f t="shared" si="7"/>
        <v>408.59164213581391</v>
      </c>
      <c r="I37" s="104">
        <f t="shared" si="7"/>
        <v>1932.1051118250089</v>
      </c>
      <c r="J37" s="104">
        <f t="shared" si="7"/>
        <v>912.06456468810063</v>
      </c>
      <c r="K37" s="104">
        <f t="shared" si="7"/>
        <v>3499.3074829275465</v>
      </c>
      <c r="L37" s="104">
        <f t="shared" si="7"/>
        <v>11046.630214072455</v>
      </c>
      <c r="M37" s="104">
        <f t="shared" si="7"/>
        <v>15388.333266246989</v>
      </c>
      <c r="N37" s="104"/>
      <c r="O37" s="104" t="s">
        <v>122</v>
      </c>
      <c r="P37" s="64"/>
      <c r="Q37" s="64"/>
      <c r="R37" s="64"/>
      <c r="S37" s="64"/>
      <c r="T37" s="166"/>
      <c r="U37" s="166"/>
      <c r="V37" s="166"/>
      <c r="W37" s="166"/>
      <c r="X37" s="166"/>
      <c r="Y37" s="166"/>
      <c r="Z37" s="166"/>
      <c r="AA37" s="166"/>
      <c r="AB37" s="166"/>
      <c r="AC37" s="63"/>
      <c r="AD37" s="63"/>
      <c r="AE37" s="63"/>
      <c r="AF37" s="63"/>
    </row>
    <row r="38" spans="1:32">
      <c r="A38" s="63"/>
      <c r="B38" s="64" t="s">
        <v>96</v>
      </c>
      <c r="C38" s="64"/>
      <c r="D38" s="140"/>
      <c r="E38" s="104">
        <f>+E39-E37</f>
        <v>539.10672901111263</v>
      </c>
      <c r="F38" s="104">
        <f t="shared" ref="F38:M38" si="8">+F39-F37</f>
        <v>1772.0488425849485</v>
      </c>
      <c r="G38" s="104">
        <f t="shared" si="8"/>
        <v>10436.933812677853</v>
      </c>
      <c r="H38" s="104">
        <f t="shared" si="8"/>
        <v>437.22756311318619</v>
      </c>
      <c r="I38" s="104">
        <f t="shared" si="8"/>
        <v>742.85844216399119</v>
      </c>
      <c r="J38" s="104">
        <f t="shared" si="8"/>
        <v>955.40034123289922</v>
      </c>
      <c r="K38" s="104">
        <f t="shared" si="8"/>
        <v>3260.7863741215933</v>
      </c>
      <c r="L38" s="104">
        <f t="shared" si="8"/>
        <v>5768.8827725473893</v>
      </c>
      <c r="M38" s="104">
        <f t="shared" si="8"/>
        <v>21804.089982777514</v>
      </c>
      <c r="N38" s="104">
        <f>+SUM(E38:M38)</f>
        <v>45717.33486023049</v>
      </c>
      <c r="O38" s="104"/>
      <c r="P38" s="64"/>
      <c r="Q38" s="64"/>
      <c r="R38" s="64"/>
      <c r="S38" s="64"/>
      <c r="T38" s="141"/>
      <c r="U38" s="141"/>
      <c r="V38" s="141"/>
      <c r="W38" s="141"/>
      <c r="X38" s="141"/>
      <c r="Y38" s="141"/>
      <c r="Z38" s="141"/>
      <c r="AA38" s="141"/>
      <c r="AB38" s="141"/>
      <c r="AC38" s="63"/>
      <c r="AD38" s="63"/>
      <c r="AE38" s="63"/>
      <c r="AF38" s="63"/>
    </row>
    <row r="39" spans="1:32">
      <c r="A39" s="63"/>
      <c r="B39" s="64" t="s">
        <v>154</v>
      </c>
      <c r="C39" s="64"/>
      <c r="D39" s="140"/>
      <c r="E39" s="104">
        <v>1346.02623124</v>
      </c>
      <c r="F39" s="104">
        <v>4567.911024</v>
      </c>
      <c r="G39" s="104">
        <v>17167.667744300004</v>
      </c>
      <c r="H39" s="104">
        <v>845.81920524900011</v>
      </c>
      <c r="I39" s="104">
        <v>2674.963553989</v>
      </c>
      <c r="J39" s="104">
        <v>1867.4649059209999</v>
      </c>
      <c r="K39" s="104">
        <v>6760.0938570491398</v>
      </c>
      <c r="L39" s="104">
        <v>16815.512986619844</v>
      </c>
      <c r="M39" s="104">
        <v>37192.423249024505</v>
      </c>
      <c r="N39" s="104"/>
      <c r="O39" s="104">
        <v>89237.882757392494</v>
      </c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3"/>
      <c r="AD39" s="63"/>
      <c r="AE39" s="63"/>
      <c r="AF39" s="63"/>
    </row>
    <row r="40" spans="1:3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</row>
    <row r="41" spans="1:3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</row>
    <row r="42" spans="1:3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</row>
    <row r="43" spans="1:3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</row>
    <row r="44" spans="1:3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</row>
    <row r="45" spans="1:3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</row>
    <row r="46" spans="1:3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</row>
    <row r="47" spans="1:3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</row>
    <row r="48" spans="1:3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</row>
    <row r="49" spans="1:3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</row>
    <row r="50" spans="1:3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</row>
    <row r="51" spans="1:3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</row>
  </sheetData>
  <mergeCells count="28">
    <mergeCell ref="B34:B36"/>
    <mergeCell ref="Q34:Q36"/>
    <mergeCell ref="T26:V26"/>
    <mergeCell ref="W26:Y26"/>
    <mergeCell ref="Z26:AB26"/>
    <mergeCell ref="B28:B30"/>
    <mergeCell ref="Q28:Q30"/>
    <mergeCell ref="B31:B33"/>
    <mergeCell ref="Q31:Q33"/>
    <mergeCell ref="B15:B17"/>
    <mergeCell ref="Q15:Q17"/>
    <mergeCell ref="B26:D27"/>
    <mergeCell ref="E26:G26"/>
    <mergeCell ref="H26:J26"/>
    <mergeCell ref="K26:M26"/>
    <mergeCell ref="Q26:S27"/>
    <mergeCell ref="W7:Y7"/>
    <mergeCell ref="Z7:AB7"/>
    <mergeCell ref="B9:B11"/>
    <mergeCell ref="Q9:Q11"/>
    <mergeCell ref="B12:B14"/>
    <mergeCell ref="Q12:Q14"/>
    <mergeCell ref="B7:D8"/>
    <mergeCell ref="E7:G7"/>
    <mergeCell ref="H7:J7"/>
    <mergeCell ref="K7:M7"/>
    <mergeCell ref="Q7:S8"/>
    <mergeCell ref="T7:V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T24"/>
  <sheetViews>
    <sheetView showGridLines="0" workbookViewId="0">
      <selection activeCell="Y13" sqref="Y13"/>
    </sheetView>
  </sheetViews>
  <sheetFormatPr defaultRowHeight="14.5"/>
  <cols>
    <col min="3" max="3" width="3" style="167" customWidth="1"/>
    <col min="4" max="4" width="18.6328125" customWidth="1"/>
    <col min="5" max="19" width="7.54296875" customWidth="1"/>
    <col min="20" max="20" width="10.453125" customWidth="1"/>
  </cols>
  <sheetData>
    <row r="2" spans="3:20" ht="15.5">
      <c r="C2" s="344" t="s">
        <v>33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3:20" ht="16" thickBot="1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3:20" ht="16" thickTop="1">
      <c r="C4" s="509"/>
      <c r="D4" s="510"/>
      <c r="E4" s="504" t="s">
        <v>29</v>
      </c>
      <c r="F4" s="505"/>
      <c r="G4" s="505"/>
      <c r="H4" s="505"/>
      <c r="I4" s="506"/>
      <c r="J4" s="505" t="s">
        <v>13</v>
      </c>
      <c r="K4" s="505"/>
      <c r="L4" s="505"/>
      <c r="M4" s="505"/>
      <c r="N4" s="505"/>
      <c r="O4" s="504" t="s">
        <v>14</v>
      </c>
      <c r="P4" s="505"/>
      <c r="Q4" s="505"/>
      <c r="R4" s="505"/>
      <c r="S4" s="506"/>
      <c r="T4" s="437" t="s">
        <v>30</v>
      </c>
    </row>
    <row r="5" spans="3:20" ht="16" thickBot="1">
      <c r="C5" s="511"/>
      <c r="D5" s="512"/>
      <c r="E5" s="416">
        <v>1</v>
      </c>
      <c r="F5" s="417">
        <v>3</v>
      </c>
      <c r="G5" s="417">
        <v>3</v>
      </c>
      <c r="H5" s="417">
        <v>4</v>
      </c>
      <c r="I5" s="418">
        <v>5</v>
      </c>
      <c r="J5" s="417">
        <v>1</v>
      </c>
      <c r="K5" s="417">
        <v>3</v>
      </c>
      <c r="L5" s="417">
        <v>3</v>
      </c>
      <c r="M5" s="417">
        <v>4</v>
      </c>
      <c r="N5" s="417">
        <v>5</v>
      </c>
      <c r="O5" s="416">
        <v>1</v>
      </c>
      <c r="P5" s="417">
        <v>3</v>
      </c>
      <c r="Q5" s="417">
        <v>3</v>
      </c>
      <c r="R5" s="417">
        <v>4</v>
      </c>
      <c r="S5" s="418">
        <v>5</v>
      </c>
      <c r="T5" s="436" t="s">
        <v>69</v>
      </c>
    </row>
    <row r="6" spans="3:20" ht="16" thickTop="1">
      <c r="C6" s="507" t="s">
        <v>29</v>
      </c>
      <c r="D6" s="508"/>
      <c r="E6" s="419"/>
      <c r="F6" s="420"/>
      <c r="G6" s="420"/>
      <c r="H6" s="420"/>
      <c r="I6" s="421"/>
      <c r="J6" s="349"/>
      <c r="K6" s="349"/>
      <c r="L6" s="349"/>
      <c r="M6" s="349"/>
      <c r="N6" s="349"/>
      <c r="O6" s="419"/>
      <c r="P6" s="420"/>
      <c r="Q6" s="420"/>
      <c r="R6" s="420"/>
      <c r="S6" s="421"/>
      <c r="T6" s="422"/>
    </row>
    <row r="7" spans="3:20" ht="15.5">
      <c r="C7" s="423">
        <v>1</v>
      </c>
      <c r="D7" s="349" t="s">
        <v>1</v>
      </c>
      <c r="E7" s="424">
        <v>5.2999999999999999E-2</v>
      </c>
      <c r="F7" s="425">
        <v>0</v>
      </c>
      <c r="G7" s="425">
        <v>8.9999999999999993E-3</v>
      </c>
      <c r="H7" s="425">
        <v>1.0999999999999999E-2</v>
      </c>
      <c r="I7" s="426">
        <v>8.9999999999999993E-3</v>
      </c>
      <c r="J7" s="427">
        <v>1E-3</v>
      </c>
      <c r="K7" s="427">
        <v>0</v>
      </c>
      <c r="L7" s="427">
        <v>7.0000000000000001E-3</v>
      </c>
      <c r="M7" s="427">
        <v>0</v>
      </c>
      <c r="N7" s="427">
        <v>1E-3</v>
      </c>
      <c r="O7" s="424">
        <v>1E-3</v>
      </c>
      <c r="P7" s="425">
        <v>0</v>
      </c>
      <c r="Q7" s="425">
        <v>1E-3</v>
      </c>
      <c r="R7" s="425">
        <v>0</v>
      </c>
      <c r="S7" s="426">
        <v>0</v>
      </c>
      <c r="T7" s="428">
        <v>1306.692</v>
      </c>
    </row>
    <row r="8" spans="3:20" ht="15.5">
      <c r="C8" s="423">
        <v>2</v>
      </c>
      <c r="D8" s="349" t="s">
        <v>2</v>
      </c>
      <c r="E8" s="424">
        <v>0</v>
      </c>
      <c r="F8" s="425">
        <v>1E-3</v>
      </c>
      <c r="G8" s="425">
        <v>1E-3</v>
      </c>
      <c r="H8" s="425">
        <v>1E-3</v>
      </c>
      <c r="I8" s="426">
        <v>2E-3</v>
      </c>
      <c r="J8" s="427">
        <v>0</v>
      </c>
      <c r="K8" s="427">
        <v>0</v>
      </c>
      <c r="L8" s="427">
        <v>1E-3</v>
      </c>
      <c r="M8" s="427">
        <v>0</v>
      </c>
      <c r="N8" s="427">
        <v>0</v>
      </c>
      <c r="O8" s="424">
        <v>0</v>
      </c>
      <c r="P8" s="425">
        <v>0</v>
      </c>
      <c r="Q8" s="425">
        <v>0</v>
      </c>
      <c r="R8" s="425">
        <v>0</v>
      </c>
      <c r="S8" s="426">
        <v>0</v>
      </c>
      <c r="T8" s="428">
        <v>123.389</v>
      </c>
    </row>
    <row r="9" spans="3:20" ht="15.5">
      <c r="C9" s="423">
        <v>3</v>
      </c>
      <c r="D9" s="349" t="s">
        <v>31</v>
      </c>
      <c r="E9" s="424">
        <v>0.42799999999999999</v>
      </c>
      <c r="F9" s="425">
        <v>0.72299999999999998</v>
      </c>
      <c r="G9" s="425">
        <v>0.25</v>
      </c>
      <c r="H9" s="425">
        <v>0.24</v>
      </c>
      <c r="I9" s="426">
        <v>0.18</v>
      </c>
      <c r="J9" s="427">
        <v>1.2E-2</v>
      </c>
      <c r="K9" s="427">
        <v>4.0000000000000001E-3</v>
      </c>
      <c r="L9" s="427">
        <v>5.1999999999999998E-2</v>
      </c>
      <c r="M9" s="427">
        <v>1E-3</v>
      </c>
      <c r="N9" s="427">
        <v>1.2999999999999999E-2</v>
      </c>
      <c r="O9" s="424">
        <v>1.7000000000000001E-2</v>
      </c>
      <c r="P9" s="425">
        <v>5.0000000000000001E-3</v>
      </c>
      <c r="Q9" s="425">
        <v>4.3999999999999997E-2</v>
      </c>
      <c r="R9" s="425">
        <v>0</v>
      </c>
      <c r="S9" s="426">
        <v>1.4E-2</v>
      </c>
      <c r="T9" s="428">
        <v>16400.187000000002</v>
      </c>
    </row>
    <row r="10" spans="3:20" ht="15.5">
      <c r="C10" s="423">
        <v>4</v>
      </c>
      <c r="D10" s="349" t="s">
        <v>32</v>
      </c>
      <c r="E10" s="424">
        <v>0</v>
      </c>
      <c r="F10" s="425">
        <v>1E-3</v>
      </c>
      <c r="G10" s="425">
        <v>0.01</v>
      </c>
      <c r="H10" s="425">
        <v>0.09</v>
      </c>
      <c r="I10" s="426">
        <v>1.2E-2</v>
      </c>
      <c r="J10" s="427">
        <v>0</v>
      </c>
      <c r="K10" s="427">
        <v>0</v>
      </c>
      <c r="L10" s="427">
        <v>2E-3</v>
      </c>
      <c r="M10" s="427">
        <v>1.4999999999999999E-2</v>
      </c>
      <c r="N10" s="427">
        <v>1E-3</v>
      </c>
      <c r="O10" s="424">
        <v>0</v>
      </c>
      <c r="P10" s="425">
        <v>0</v>
      </c>
      <c r="Q10" s="425">
        <v>1E-3</v>
      </c>
      <c r="R10" s="425">
        <v>7.0000000000000001E-3</v>
      </c>
      <c r="S10" s="426">
        <v>1E-3</v>
      </c>
      <c r="T10" s="428">
        <v>1341.5540000000001</v>
      </c>
    </row>
    <row r="11" spans="3:20" ht="16" thickBot="1">
      <c r="C11" s="423">
        <v>5</v>
      </c>
      <c r="D11" s="349" t="s">
        <v>7</v>
      </c>
      <c r="E11" s="424">
        <v>1.2E-2</v>
      </c>
      <c r="F11" s="425">
        <v>2.9000000000000001E-2</v>
      </c>
      <c r="G11" s="425">
        <v>4.2000000000000003E-2</v>
      </c>
      <c r="H11" s="425">
        <v>0.11700000000000001</v>
      </c>
      <c r="I11" s="426">
        <v>0.125</v>
      </c>
      <c r="J11" s="427">
        <v>0</v>
      </c>
      <c r="K11" s="427">
        <v>1E-3</v>
      </c>
      <c r="L11" s="427">
        <v>1.4999999999999999E-2</v>
      </c>
      <c r="M11" s="427">
        <v>1E-3</v>
      </c>
      <c r="N11" s="427">
        <v>0.01</v>
      </c>
      <c r="O11" s="424">
        <v>0</v>
      </c>
      <c r="P11" s="425">
        <v>0</v>
      </c>
      <c r="Q11" s="425">
        <v>7.0000000000000001E-3</v>
      </c>
      <c r="R11" s="425">
        <v>1E-3</v>
      </c>
      <c r="S11" s="426">
        <v>1.4E-2</v>
      </c>
      <c r="T11" s="429">
        <v>8590.5879999999997</v>
      </c>
    </row>
    <row r="12" spans="3:20" ht="16" thickTop="1">
      <c r="C12" s="504" t="s">
        <v>13</v>
      </c>
      <c r="D12" s="505"/>
      <c r="E12" s="430"/>
      <c r="F12" s="431"/>
      <c r="G12" s="431"/>
      <c r="H12" s="431"/>
      <c r="I12" s="432"/>
      <c r="J12" s="431"/>
      <c r="K12" s="431"/>
      <c r="L12" s="431"/>
      <c r="M12" s="431"/>
      <c r="N12" s="431"/>
      <c r="O12" s="430"/>
      <c r="P12" s="431"/>
      <c r="Q12" s="431"/>
      <c r="R12" s="431"/>
      <c r="S12" s="432"/>
      <c r="T12" s="422"/>
    </row>
    <row r="13" spans="3:20" ht="15.5">
      <c r="C13" s="423">
        <v>1</v>
      </c>
      <c r="D13" s="349" t="s">
        <v>1</v>
      </c>
      <c r="E13" s="424">
        <v>4.0000000000000001E-3</v>
      </c>
      <c r="F13" s="425">
        <v>0</v>
      </c>
      <c r="G13" s="425">
        <v>0</v>
      </c>
      <c r="H13" s="425">
        <v>0</v>
      </c>
      <c r="I13" s="426">
        <v>0</v>
      </c>
      <c r="J13" s="425">
        <v>8.8999999999999996E-2</v>
      </c>
      <c r="K13" s="425">
        <v>1E-3</v>
      </c>
      <c r="L13" s="425">
        <v>1.7000000000000001E-2</v>
      </c>
      <c r="M13" s="425">
        <v>3.9E-2</v>
      </c>
      <c r="N13" s="425">
        <v>2.1000000000000001E-2</v>
      </c>
      <c r="O13" s="424">
        <v>2E-3</v>
      </c>
      <c r="P13" s="425">
        <v>0</v>
      </c>
      <c r="Q13" s="425">
        <v>0</v>
      </c>
      <c r="R13" s="425">
        <v>0</v>
      </c>
      <c r="S13" s="426">
        <v>0</v>
      </c>
      <c r="T13" s="428">
        <v>1308.3900000000001</v>
      </c>
    </row>
    <row r="14" spans="3:20" ht="15.5">
      <c r="C14" s="423">
        <v>2</v>
      </c>
      <c r="D14" s="349" t="s">
        <v>2</v>
      </c>
      <c r="E14" s="424">
        <v>0</v>
      </c>
      <c r="F14" s="425">
        <v>0</v>
      </c>
      <c r="G14" s="425">
        <v>0</v>
      </c>
      <c r="H14" s="425">
        <v>0</v>
      </c>
      <c r="I14" s="426">
        <v>0</v>
      </c>
      <c r="J14" s="425">
        <v>2E-3</v>
      </c>
      <c r="K14" s="425">
        <v>5.0000000000000001E-3</v>
      </c>
      <c r="L14" s="425">
        <v>2E-3</v>
      </c>
      <c r="M14" s="425">
        <v>7.0000000000000001E-3</v>
      </c>
      <c r="N14" s="425">
        <v>1.0999999999999999E-2</v>
      </c>
      <c r="O14" s="424">
        <v>0</v>
      </c>
      <c r="P14" s="425">
        <v>0</v>
      </c>
      <c r="Q14" s="425">
        <v>0</v>
      </c>
      <c r="R14" s="425">
        <v>0</v>
      </c>
      <c r="S14" s="426">
        <v>0</v>
      </c>
      <c r="T14" s="428">
        <v>201.20500000000001</v>
      </c>
    </row>
    <row r="15" spans="3:20" ht="15.5">
      <c r="C15" s="423">
        <v>3</v>
      </c>
      <c r="D15" s="349" t="s">
        <v>31</v>
      </c>
      <c r="E15" s="424">
        <v>6.8000000000000005E-2</v>
      </c>
      <c r="F15" s="425">
        <v>4.1000000000000002E-2</v>
      </c>
      <c r="G15" s="425">
        <v>0.02</v>
      </c>
      <c r="H15" s="425">
        <v>0</v>
      </c>
      <c r="I15" s="426">
        <v>2E-3</v>
      </c>
      <c r="J15" s="425">
        <v>0.36199999999999999</v>
      </c>
      <c r="K15" s="425">
        <v>0.52100000000000002</v>
      </c>
      <c r="L15" s="425">
        <v>0.16</v>
      </c>
      <c r="M15" s="425">
        <v>0.23300000000000001</v>
      </c>
      <c r="N15" s="425">
        <v>0.129</v>
      </c>
      <c r="O15" s="424">
        <v>3.4000000000000002E-2</v>
      </c>
      <c r="P15" s="425">
        <v>2.8000000000000001E-2</v>
      </c>
      <c r="Q15" s="425">
        <v>1.2E-2</v>
      </c>
      <c r="R15" s="425">
        <v>0</v>
      </c>
      <c r="S15" s="426">
        <v>1E-3</v>
      </c>
      <c r="T15" s="428">
        <v>4166.9089999999997</v>
      </c>
    </row>
    <row r="16" spans="3:20" ht="15.5">
      <c r="C16" s="423">
        <v>4</v>
      </c>
      <c r="D16" s="349" t="s">
        <v>32</v>
      </c>
      <c r="E16" s="424">
        <v>0</v>
      </c>
      <c r="F16" s="425">
        <v>2E-3</v>
      </c>
      <c r="G16" s="425">
        <v>0</v>
      </c>
      <c r="H16" s="425">
        <v>1.4E-2</v>
      </c>
      <c r="I16" s="426">
        <v>0</v>
      </c>
      <c r="J16" s="425">
        <v>0</v>
      </c>
      <c r="K16" s="425">
        <v>8.0000000000000002E-3</v>
      </c>
      <c r="L16" s="425">
        <v>0.01</v>
      </c>
      <c r="M16" s="425">
        <v>2.5000000000000001E-2</v>
      </c>
      <c r="N16" s="425">
        <v>1.0999999999999999E-2</v>
      </c>
      <c r="O16" s="424">
        <v>0</v>
      </c>
      <c r="P16" s="425">
        <v>0</v>
      </c>
      <c r="Q16" s="425">
        <v>0</v>
      </c>
      <c r="R16" s="425">
        <v>2.3E-2</v>
      </c>
      <c r="S16" s="426">
        <v>0</v>
      </c>
      <c r="T16" s="428">
        <v>393.76600000000002</v>
      </c>
    </row>
    <row r="17" spans="3:20" ht="16" thickBot="1">
      <c r="C17" s="416">
        <v>5</v>
      </c>
      <c r="D17" s="353" t="s">
        <v>7</v>
      </c>
      <c r="E17" s="433">
        <v>3.0000000000000001E-3</v>
      </c>
      <c r="F17" s="434">
        <v>3.4000000000000002E-2</v>
      </c>
      <c r="G17" s="434">
        <v>1E-3</v>
      </c>
      <c r="H17" s="434">
        <v>0</v>
      </c>
      <c r="I17" s="435">
        <v>1E-3</v>
      </c>
      <c r="J17" s="434">
        <v>0.01</v>
      </c>
      <c r="K17" s="434">
        <v>3.3000000000000002E-2</v>
      </c>
      <c r="L17" s="434">
        <v>2.7E-2</v>
      </c>
      <c r="M17" s="434">
        <v>9.5000000000000001E-2</v>
      </c>
      <c r="N17" s="434">
        <v>0.10299999999999999</v>
      </c>
      <c r="O17" s="433">
        <v>2E-3</v>
      </c>
      <c r="P17" s="434">
        <v>8.0000000000000002E-3</v>
      </c>
      <c r="Q17" s="434">
        <v>0</v>
      </c>
      <c r="R17" s="434">
        <v>0</v>
      </c>
      <c r="S17" s="435">
        <v>1E-3</v>
      </c>
      <c r="T17" s="429">
        <v>2758.9250000000002</v>
      </c>
    </row>
    <row r="18" spans="3:20" ht="16" thickTop="1">
      <c r="C18" s="507" t="s">
        <v>14</v>
      </c>
      <c r="D18" s="508"/>
      <c r="E18" s="424"/>
      <c r="F18" s="425"/>
      <c r="G18" s="425"/>
      <c r="H18" s="425"/>
      <c r="I18" s="426"/>
      <c r="J18" s="427"/>
      <c r="K18" s="427"/>
      <c r="L18" s="427"/>
      <c r="M18" s="427"/>
      <c r="N18" s="427"/>
      <c r="O18" s="424"/>
      <c r="P18" s="425"/>
      <c r="Q18" s="425"/>
      <c r="R18" s="425"/>
      <c r="S18" s="426"/>
      <c r="T18" s="422"/>
    </row>
    <row r="19" spans="3:20" ht="15.5">
      <c r="C19" s="423">
        <v>1</v>
      </c>
      <c r="D19" s="349" t="s">
        <v>1</v>
      </c>
      <c r="E19" s="424">
        <v>2E-3</v>
      </c>
      <c r="F19" s="425">
        <v>0</v>
      </c>
      <c r="G19" s="425">
        <v>2E-3</v>
      </c>
      <c r="H19" s="425">
        <v>0</v>
      </c>
      <c r="I19" s="426">
        <v>0</v>
      </c>
      <c r="J19" s="427">
        <v>2E-3</v>
      </c>
      <c r="K19" s="427">
        <v>0</v>
      </c>
      <c r="L19" s="427">
        <v>6.0000000000000001E-3</v>
      </c>
      <c r="M19" s="427">
        <v>0</v>
      </c>
      <c r="N19" s="427">
        <v>0</v>
      </c>
      <c r="O19" s="424">
        <v>7.1999999999999995E-2</v>
      </c>
      <c r="P19" s="425">
        <v>0</v>
      </c>
      <c r="Q19" s="425">
        <v>1.0999999999999999E-2</v>
      </c>
      <c r="R19" s="425">
        <v>1.6E-2</v>
      </c>
      <c r="S19" s="426">
        <v>0.01</v>
      </c>
      <c r="T19" s="428">
        <v>2131.3330000000001</v>
      </c>
    </row>
    <row r="20" spans="3:20" ht="15.5">
      <c r="C20" s="423">
        <v>2</v>
      </c>
      <c r="D20" s="349" t="s">
        <v>2</v>
      </c>
      <c r="E20" s="424">
        <v>0</v>
      </c>
      <c r="F20" s="425">
        <v>0</v>
      </c>
      <c r="G20" s="425">
        <v>0</v>
      </c>
      <c r="H20" s="425">
        <v>0</v>
      </c>
      <c r="I20" s="426">
        <v>0</v>
      </c>
      <c r="J20" s="427">
        <v>0</v>
      </c>
      <c r="K20" s="427">
        <v>0</v>
      </c>
      <c r="L20" s="427">
        <v>1E-3</v>
      </c>
      <c r="M20" s="427">
        <v>0</v>
      </c>
      <c r="N20" s="427">
        <v>0</v>
      </c>
      <c r="O20" s="424">
        <v>1E-3</v>
      </c>
      <c r="P20" s="425">
        <v>4.0000000000000001E-3</v>
      </c>
      <c r="Q20" s="425">
        <v>1E-3</v>
      </c>
      <c r="R20" s="425">
        <v>2E-3</v>
      </c>
      <c r="S20" s="426">
        <v>4.0000000000000001E-3</v>
      </c>
      <c r="T20" s="428">
        <v>266.673</v>
      </c>
    </row>
    <row r="21" spans="3:20" ht="15.5">
      <c r="C21" s="423">
        <v>3</v>
      </c>
      <c r="D21" s="349" t="s">
        <v>31</v>
      </c>
      <c r="E21" s="424">
        <v>3.5999999999999997E-2</v>
      </c>
      <c r="F21" s="425">
        <v>2.1000000000000001E-2</v>
      </c>
      <c r="G21" s="425">
        <v>8.2000000000000003E-2</v>
      </c>
      <c r="H21" s="425">
        <v>0</v>
      </c>
      <c r="I21" s="426">
        <v>1.2999999999999999E-2</v>
      </c>
      <c r="J21" s="427">
        <v>1.2E-2</v>
      </c>
      <c r="K21" s="427">
        <v>1.2E-2</v>
      </c>
      <c r="L21" s="427">
        <v>5.6000000000000001E-2</v>
      </c>
      <c r="M21" s="427">
        <v>0</v>
      </c>
      <c r="N21" s="427">
        <v>7.0000000000000001E-3</v>
      </c>
      <c r="O21" s="424">
        <v>0.47299999999999998</v>
      </c>
      <c r="P21" s="425">
        <v>0.71899999999999997</v>
      </c>
      <c r="Q21" s="425">
        <v>0.30299999999999999</v>
      </c>
      <c r="R21" s="425">
        <v>0.26400000000000001</v>
      </c>
      <c r="S21" s="426">
        <v>0.19600000000000001</v>
      </c>
      <c r="T21" s="428">
        <v>22053.017</v>
      </c>
    </row>
    <row r="22" spans="3:20" ht="15.5">
      <c r="C22" s="423">
        <v>4</v>
      </c>
      <c r="D22" s="349" t="s">
        <v>32</v>
      </c>
      <c r="E22" s="424">
        <v>0</v>
      </c>
      <c r="F22" s="425">
        <v>0</v>
      </c>
      <c r="G22" s="425">
        <v>1E-3</v>
      </c>
      <c r="H22" s="425">
        <v>2.4E-2</v>
      </c>
      <c r="I22" s="426">
        <v>0</v>
      </c>
      <c r="J22" s="425">
        <v>0</v>
      </c>
      <c r="K22" s="425">
        <v>0</v>
      </c>
      <c r="L22" s="425">
        <v>1E-3</v>
      </c>
      <c r="M22" s="425">
        <v>2.1999999999999999E-2</v>
      </c>
      <c r="N22" s="425">
        <v>0</v>
      </c>
      <c r="O22" s="424">
        <v>0</v>
      </c>
      <c r="P22" s="425">
        <v>3.0000000000000001E-3</v>
      </c>
      <c r="Q22" s="425">
        <v>8.9999999999999993E-3</v>
      </c>
      <c r="R22" s="425">
        <v>6.8000000000000005E-2</v>
      </c>
      <c r="S22" s="426">
        <v>1.2E-2</v>
      </c>
      <c r="T22" s="428">
        <v>1546.3510000000001</v>
      </c>
    </row>
    <row r="23" spans="3:20" ht="16" thickBot="1">
      <c r="C23" s="416">
        <v>5</v>
      </c>
      <c r="D23" s="353" t="s">
        <v>7</v>
      </c>
      <c r="E23" s="433">
        <v>1E-3</v>
      </c>
      <c r="F23" s="434">
        <v>5.0000000000000001E-3</v>
      </c>
      <c r="G23" s="434">
        <v>6.0000000000000001E-3</v>
      </c>
      <c r="H23" s="434">
        <v>0</v>
      </c>
      <c r="I23" s="435">
        <v>3.0000000000000001E-3</v>
      </c>
      <c r="J23" s="434">
        <v>0</v>
      </c>
      <c r="K23" s="434">
        <v>1E-3</v>
      </c>
      <c r="L23" s="434">
        <v>8.9999999999999993E-3</v>
      </c>
      <c r="M23" s="434">
        <v>0</v>
      </c>
      <c r="N23" s="434">
        <v>3.0000000000000001E-3</v>
      </c>
      <c r="O23" s="433">
        <v>1.2E-2</v>
      </c>
      <c r="P23" s="434">
        <v>0.05</v>
      </c>
      <c r="Q23" s="434">
        <v>3.6999999999999998E-2</v>
      </c>
      <c r="R23" s="434">
        <v>0.112</v>
      </c>
      <c r="S23" s="435">
        <v>0.11</v>
      </c>
      <c r="T23" s="429">
        <v>9968.0450000000001</v>
      </c>
    </row>
    <row r="24" spans="3:20" ht="16" thickTop="1">
      <c r="C24" s="1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</sheetData>
  <mergeCells count="7">
    <mergeCell ref="O4:S4"/>
    <mergeCell ref="C6:D6"/>
    <mergeCell ref="C12:D12"/>
    <mergeCell ref="C18:D18"/>
    <mergeCell ref="C4:D5"/>
    <mergeCell ref="E4:I4"/>
    <mergeCell ref="J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3E85-A59F-4A84-AB6E-781AFE6E6962}">
  <dimension ref="B3:N55"/>
  <sheetViews>
    <sheetView showGridLines="0" workbookViewId="0">
      <selection activeCell="E48" sqref="E48"/>
    </sheetView>
  </sheetViews>
  <sheetFormatPr defaultRowHeight="14.5"/>
  <cols>
    <col min="2" max="2" width="19.36328125" customWidth="1"/>
    <col min="3" max="7" width="11.36328125" customWidth="1"/>
    <col min="8" max="8" width="2.453125" customWidth="1"/>
    <col min="9" max="9" width="19.08984375" style="61" customWidth="1"/>
    <col min="10" max="12" width="11.1796875" customWidth="1"/>
  </cols>
  <sheetData>
    <row r="3" spans="2:14">
      <c r="B3" s="61" t="s">
        <v>140</v>
      </c>
    </row>
    <row r="4" spans="2:14">
      <c r="B4" s="61"/>
    </row>
    <row r="5" spans="2:14">
      <c r="B5" s="61"/>
    </row>
    <row r="6" spans="2:14" ht="15.5">
      <c r="B6" s="380"/>
      <c r="C6" s="380"/>
      <c r="D6" s="380"/>
      <c r="E6" s="380"/>
      <c r="F6" s="380"/>
      <c r="G6" s="380"/>
      <c r="H6" s="380"/>
      <c r="I6" s="381"/>
      <c r="J6" s="380"/>
      <c r="K6" s="380"/>
      <c r="L6" s="380"/>
    </row>
    <row r="7" spans="2:14" ht="39.65" customHeight="1" thickBot="1">
      <c r="B7" s="513" t="s">
        <v>39</v>
      </c>
      <c r="C7" s="513"/>
      <c r="D7" s="513"/>
      <c r="E7" s="513"/>
      <c r="F7" s="513"/>
      <c r="G7" s="513"/>
      <c r="H7" s="415"/>
      <c r="I7" s="514" t="s">
        <v>40</v>
      </c>
      <c r="J7" s="514"/>
      <c r="K7" s="514"/>
      <c r="L7" s="514"/>
      <c r="M7" s="58"/>
      <c r="N7" s="58"/>
    </row>
    <row r="8" spans="2:14" ht="27.65" customHeight="1" thickTop="1" thickBot="1">
      <c r="B8" s="382"/>
      <c r="C8" s="383" t="s">
        <v>35</v>
      </c>
      <c r="D8" s="383" t="s">
        <v>2</v>
      </c>
      <c r="E8" s="383" t="s">
        <v>31</v>
      </c>
      <c r="F8" s="383" t="s">
        <v>6</v>
      </c>
      <c r="G8" s="384" t="s">
        <v>36</v>
      </c>
      <c r="H8" s="380"/>
      <c r="I8" s="385"/>
      <c r="J8" s="386" t="s">
        <v>41</v>
      </c>
      <c r="K8" s="387" t="s">
        <v>42</v>
      </c>
      <c r="L8" s="388" t="s">
        <v>29</v>
      </c>
    </row>
    <row r="9" spans="2:14" ht="16" thickTop="1">
      <c r="B9" s="389" t="s">
        <v>34</v>
      </c>
      <c r="C9" s="390"/>
      <c r="D9" s="390"/>
      <c r="E9" s="390"/>
      <c r="F9" s="390"/>
      <c r="G9" s="391"/>
      <c r="H9" s="380"/>
      <c r="I9" s="392" t="s">
        <v>1</v>
      </c>
      <c r="J9" s="347"/>
      <c r="K9" s="347"/>
      <c r="L9" s="393"/>
    </row>
    <row r="10" spans="2:14" ht="15.5">
      <c r="B10" s="394" t="s">
        <v>1</v>
      </c>
      <c r="C10" s="395">
        <v>2013.2163999999998</v>
      </c>
      <c r="D10" s="395">
        <v>0</v>
      </c>
      <c r="E10" s="395">
        <v>7862.9549000000006</v>
      </c>
      <c r="F10" s="395">
        <v>44.250900000000001</v>
      </c>
      <c r="G10" s="351">
        <v>0</v>
      </c>
      <c r="H10" s="380"/>
      <c r="I10" s="396" t="s">
        <v>34</v>
      </c>
      <c r="J10" s="397">
        <v>6006.5730000000003</v>
      </c>
      <c r="K10" s="397">
        <v>2123.73</v>
      </c>
      <c r="L10" s="398">
        <v>208.46600000000001</v>
      </c>
    </row>
    <row r="11" spans="2:14" ht="15.5">
      <c r="B11" s="394" t="s">
        <v>2</v>
      </c>
      <c r="C11" s="395">
        <v>34.8932</v>
      </c>
      <c r="D11" s="395">
        <v>335.49059999999997</v>
      </c>
      <c r="E11" s="395">
        <v>3432.2381</v>
      </c>
      <c r="F11" s="395">
        <v>44.250900000000001</v>
      </c>
      <c r="G11" s="351">
        <v>842.53569999999991</v>
      </c>
      <c r="H11" s="380"/>
      <c r="I11" s="396" t="s">
        <v>38</v>
      </c>
      <c r="J11" s="397">
        <v>3845.183</v>
      </c>
      <c r="K11" s="397">
        <v>28884.886999999999</v>
      </c>
      <c r="L11" s="398">
        <v>2520.538</v>
      </c>
    </row>
    <row r="12" spans="2:14" ht="16" thickBot="1">
      <c r="B12" s="394" t="s">
        <v>31</v>
      </c>
      <c r="C12" s="395">
        <v>2029.1293999999998</v>
      </c>
      <c r="D12" s="395">
        <v>399.53870000000001</v>
      </c>
      <c r="E12" s="395">
        <v>78164.369099999996</v>
      </c>
      <c r="F12" s="395">
        <v>11560.8856</v>
      </c>
      <c r="G12" s="351">
        <v>2332.6905999999999</v>
      </c>
      <c r="H12" s="380"/>
      <c r="I12" s="396" t="s">
        <v>29</v>
      </c>
      <c r="J12" s="397">
        <v>403</v>
      </c>
      <c r="K12" s="397">
        <v>2922.0450000000001</v>
      </c>
      <c r="L12" s="398">
        <v>7027.5320000000002</v>
      </c>
    </row>
    <row r="13" spans="2:14" ht="15.5">
      <c r="B13" s="394" t="s">
        <v>6</v>
      </c>
      <c r="C13" s="395">
        <v>1289.2148</v>
      </c>
      <c r="D13" s="395">
        <v>294.37220000000002</v>
      </c>
      <c r="E13" s="395">
        <v>19698.931100000002</v>
      </c>
      <c r="F13" s="395">
        <v>26573.669699999999</v>
      </c>
      <c r="G13" s="351">
        <v>2301.3702999999996</v>
      </c>
      <c r="H13" s="380"/>
      <c r="I13" s="399" t="s">
        <v>2</v>
      </c>
      <c r="J13" s="400"/>
      <c r="K13" s="400"/>
      <c r="L13" s="401"/>
    </row>
    <row r="14" spans="2:14" ht="16" thickBot="1">
      <c r="B14" s="402" t="s">
        <v>37</v>
      </c>
      <c r="C14" s="403">
        <v>224.52979999999999</v>
      </c>
      <c r="D14" s="403">
        <v>383.50390000000004</v>
      </c>
      <c r="E14" s="403">
        <v>7231.9610000000002</v>
      </c>
      <c r="F14" s="403">
        <v>4026.4263999999998</v>
      </c>
      <c r="G14" s="355">
        <v>3534.3413999999998</v>
      </c>
      <c r="H14" s="380"/>
      <c r="I14" s="396" t="s">
        <v>34</v>
      </c>
      <c r="J14" s="397">
        <v>2904.1190000000001</v>
      </c>
      <c r="K14" s="397">
        <v>414.68599999999998</v>
      </c>
      <c r="L14" s="398">
        <v>52.828000000000003</v>
      </c>
    </row>
    <row r="15" spans="2:14" ht="15" customHeight="1" thickTop="1">
      <c r="B15" s="389" t="s">
        <v>29</v>
      </c>
      <c r="C15" s="404"/>
      <c r="D15" s="404"/>
      <c r="E15" s="404"/>
      <c r="F15" s="404"/>
      <c r="G15" s="405"/>
      <c r="H15" s="380"/>
      <c r="I15" s="396" t="s">
        <v>38</v>
      </c>
      <c r="J15" s="397">
        <v>1108.4179999999999</v>
      </c>
      <c r="K15" s="397">
        <v>10941.659</v>
      </c>
      <c r="L15" s="398">
        <v>270.51400000000001</v>
      </c>
    </row>
    <row r="16" spans="2:14" ht="16" thickBot="1">
      <c r="B16" s="394" t="s">
        <v>1</v>
      </c>
      <c r="C16" s="395">
        <v>10302.731800000001</v>
      </c>
      <c r="D16" s="395">
        <v>0</v>
      </c>
      <c r="E16" s="395">
        <v>13217.865</v>
      </c>
      <c r="F16" s="395">
        <v>96.781000000000006</v>
      </c>
      <c r="G16" s="351">
        <v>0</v>
      </c>
      <c r="H16" s="380"/>
      <c r="I16" s="406" t="s">
        <v>29</v>
      </c>
      <c r="J16" s="407">
        <v>71.158000000000001</v>
      </c>
      <c r="K16" s="407">
        <v>771.96699999999998</v>
      </c>
      <c r="L16" s="408">
        <v>3996.2370000000001</v>
      </c>
    </row>
    <row r="17" spans="2:12" ht="15.5">
      <c r="B17" s="394" t="s">
        <v>2</v>
      </c>
      <c r="C17" s="395">
        <v>82.015100000000004</v>
      </c>
      <c r="D17" s="395">
        <v>472.25529999999998</v>
      </c>
      <c r="E17" s="395">
        <v>8686.3349999999991</v>
      </c>
      <c r="F17" s="395">
        <v>15.1371</v>
      </c>
      <c r="G17" s="351">
        <v>1271.1185</v>
      </c>
      <c r="H17" s="380"/>
      <c r="I17" s="409" t="s">
        <v>31</v>
      </c>
      <c r="J17" s="410"/>
      <c r="K17" s="410"/>
      <c r="L17" s="411"/>
    </row>
    <row r="18" spans="2:12" ht="15.5">
      <c r="B18" s="394" t="s">
        <v>31</v>
      </c>
      <c r="C18" s="395">
        <v>4421.7405999999992</v>
      </c>
      <c r="D18" s="395">
        <v>1132.0731000000001</v>
      </c>
      <c r="E18" s="395">
        <v>93815.705199999997</v>
      </c>
      <c r="F18" s="395">
        <v>10154.6757</v>
      </c>
      <c r="G18" s="351">
        <v>2401.2583999999997</v>
      </c>
      <c r="H18" s="380"/>
      <c r="I18" s="396" t="s">
        <v>34</v>
      </c>
      <c r="J18" s="397">
        <v>158678.56599999999</v>
      </c>
      <c r="K18" s="397">
        <v>42150.328000000001</v>
      </c>
      <c r="L18" s="398">
        <v>8368.4809999999998</v>
      </c>
    </row>
    <row r="19" spans="2:12" ht="15.5">
      <c r="B19" s="394" t="s">
        <v>6</v>
      </c>
      <c r="C19" s="395">
        <v>4952.1322</v>
      </c>
      <c r="D19" s="395">
        <v>2378.13</v>
      </c>
      <c r="E19" s="395">
        <v>21974.3894</v>
      </c>
      <c r="F19" s="395">
        <v>22357.956699999999</v>
      </c>
      <c r="G19" s="351">
        <v>2472.8661000000002</v>
      </c>
      <c r="H19" s="380"/>
      <c r="I19" s="396" t="s">
        <v>38</v>
      </c>
      <c r="J19" s="397">
        <v>44588.834000000003</v>
      </c>
      <c r="K19" s="397">
        <v>201024.99</v>
      </c>
      <c r="L19" s="398">
        <v>11778.226000000001</v>
      </c>
    </row>
    <row r="20" spans="2:12" ht="16" thickBot="1">
      <c r="B20" s="402" t="s">
        <v>37</v>
      </c>
      <c r="C20" s="403">
        <v>666.90589999999997</v>
      </c>
      <c r="D20" s="403">
        <v>405.75850000000003</v>
      </c>
      <c r="E20" s="403">
        <v>9296.3633000000009</v>
      </c>
      <c r="F20" s="403">
        <v>3467.7367999999997</v>
      </c>
      <c r="G20" s="355">
        <v>4512.5694999999996</v>
      </c>
      <c r="H20" s="380"/>
      <c r="I20" s="396" t="s">
        <v>29</v>
      </c>
      <c r="J20" s="397">
        <v>4702.1819999999998</v>
      </c>
      <c r="K20" s="397">
        <v>6725.607</v>
      </c>
      <c r="L20" s="398">
        <v>61385.061000000002</v>
      </c>
    </row>
    <row r="21" spans="2:12" ht="16" thickTop="1">
      <c r="B21" s="389" t="s">
        <v>38</v>
      </c>
      <c r="C21" s="404"/>
      <c r="D21" s="404"/>
      <c r="E21" s="404"/>
      <c r="F21" s="404"/>
      <c r="G21" s="405"/>
      <c r="H21" s="380"/>
      <c r="I21" s="399" t="s">
        <v>6</v>
      </c>
      <c r="J21" s="400"/>
      <c r="K21" s="400"/>
      <c r="L21" s="401"/>
    </row>
    <row r="22" spans="2:12" ht="16.25" customHeight="1">
      <c r="B22" s="394" t="s">
        <v>1</v>
      </c>
      <c r="C22" s="395">
        <v>2914.9646000000002</v>
      </c>
      <c r="D22" s="395">
        <v>0</v>
      </c>
      <c r="E22" s="395">
        <v>3451.9362000000001</v>
      </c>
      <c r="F22" s="395">
        <v>64.802900000000008</v>
      </c>
      <c r="G22" s="351">
        <v>0</v>
      </c>
      <c r="H22" s="380"/>
      <c r="I22" s="396" t="s">
        <v>34</v>
      </c>
      <c r="J22" s="397">
        <v>146335.75899999999</v>
      </c>
      <c r="K22" s="397">
        <v>16115.525</v>
      </c>
      <c r="L22" s="398">
        <v>2955.0680000000002</v>
      </c>
    </row>
    <row r="23" spans="2:12" ht="15.5">
      <c r="B23" s="394" t="s">
        <v>2</v>
      </c>
      <c r="C23" s="395">
        <v>3.6154000000000002</v>
      </c>
      <c r="D23" s="395">
        <v>292.34359999999998</v>
      </c>
      <c r="E23" s="395">
        <v>2503.3798999999999</v>
      </c>
      <c r="F23" s="395">
        <v>0</v>
      </c>
      <c r="G23" s="351">
        <v>352.60169999999999</v>
      </c>
      <c r="H23" s="380"/>
      <c r="I23" s="396" t="s">
        <v>38</v>
      </c>
      <c r="J23" s="397">
        <v>9327.9330000000009</v>
      </c>
      <c r="K23" s="397">
        <v>121078.658</v>
      </c>
      <c r="L23" s="398">
        <v>3185.2370000000001</v>
      </c>
    </row>
    <row r="24" spans="2:12" ht="16" thickBot="1">
      <c r="B24" s="394" t="s">
        <v>31</v>
      </c>
      <c r="C24" s="395">
        <v>1213.6188999999999</v>
      </c>
      <c r="D24" s="395">
        <v>466.26309999999995</v>
      </c>
      <c r="E24" s="395">
        <v>27681.286</v>
      </c>
      <c r="F24" s="395">
        <v>4925.0262000000002</v>
      </c>
      <c r="G24" s="351">
        <v>1015.4329</v>
      </c>
      <c r="H24" s="380"/>
      <c r="I24" s="406" t="s">
        <v>29</v>
      </c>
      <c r="J24" s="407">
        <v>1938.5360000000001</v>
      </c>
      <c r="K24" s="407">
        <v>3642.6260000000002</v>
      </c>
      <c r="L24" s="408">
        <v>58662.67</v>
      </c>
    </row>
    <row r="25" spans="2:12" ht="15.5">
      <c r="B25" s="394" t="s">
        <v>6</v>
      </c>
      <c r="C25" s="395">
        <v>1306.8222000000001</v>
      </c>
      <c r="D25" s="395">
        <v>721.12259999999992</v>
      </c>
      <c r="E25" s="395">
        <v>8335.5305000000008</v>
      </c>
      <c r="F25" s="395">
        <v>10809.295300000002</v>
      </c>
      <c r="G25" s="351">
        <v>991.2188000000001</v>
      </c>
      <c r="H25" s="380"/>
      <c r="I25" s="399" t="s">
        <v>43</v>
      </c>
      <c r="J25" s="400"/>
      <c r="K25" s="400"/>
      <c r="L25" s="401"/>
    </row>
    <row r="26" spans="2:12" ht="16" thickBot="1">
      <c r="B26" s="402" t="s">
        <v>37</v>
      </c>
      <c r="C26" s="403">
        <v>337.50370000000004</v>
      </c>
      <c r="D26" s="403">
        <v>159.90879999999999</v>
      </c>
      <c r="E26" s="403">
        <v>2936.2698999999998</v>
      </c>
      <c r="F26" s="403">
        <v>1659.0091</v>
      </c>
      <c r="G26" s="355">
        <v>1575.7236</v>
      </c>
      <c r="H26" s="380"/>
      <c r="I26" s="396" t="s">
        <v>34</v>
      </c>
      <c r="J26" s="397">
        <v>21434.376</v>
      </c>
      <c r="K26" s="397">
        <v>4974.1660000000002</v>
      </c>
      <c r="L26" s="398">
        <v>262.572</v>
      </c>
    </row>
    <row r="27" spans="2:12" ht="16" thickTop="1">
      <c r="B27" s="380"/>
      <c r="C27" s="380"/>
      <c r="D27" s="380"/>
      <c r="E27" s="380"/>
      <c r="F27" s="380"/>
      <c r="G27" s="380"/>
      <c r="H27" s="380"/>
      <c r="I27" s="396" t="s">
        <v>38</v>
      </c>
      <c r="J27" s="397">
        <v>4395.9399999999996</v>
      </c>
      <c r="K27" s="397">
        <v>23811.164000000001</v>
      </c>
      <c r="L27" s="398">
        <v>1947.885</v>
      </c>
    </row>
    <row r="28" spans="2:12" ht="16" thickBot="1">
      <c r="B28" s="380"/>
      <c r="C28" s="380"/>
      <c r="D28" s="380"/>
      <c r="E28" s="380"/>
      <c r="F28" s="380"/>
      <c r="G28" s="380"/>
      <c r="H28" s="380"/>
      <c r="I28" s="412" t="s">
        <v>29</v>
      </c>
      <c r="J28" s="413">
        <v>1008.848</v>
      </c>
      <c r="K28" s="413">
        <v>1333.8330000000001</v>
      </c>
      <c r="L28" s="414">
        <v>9634.7870000000003</v>
      </c>
    </row>
    <row r="29" spans="2:12" ht="16" thickTop="1">
      <c r="B29" s="380"/>
      <c r="C29" s="380"/>
      <c r="D29" s="380"/>
      <c r="E29" s="380"/>
      <c r="F29" s="380"/>
      <c r="G29" s="380"/>
      <c r="H29" s="380"/>
      <c r="I29" s="409" t="s">
        <v>20</v>
      </c>
      <c r="J29" s="410"/>
      <c r="K29" s="410"/>
      <c r="L29" s="411"/>
    </row>
    <row r="30" spans="2:12" ht="15.5">
      <c r="B30" s="380"/>
      <c r="C30" s="380"/>
      <c r="D30" s="380"/>
      <c r="E30" s="380"/>
      <c r="F30" s="380"/>
      <c r="G30" s="380"/>
      <c r="H30" s="380"/>
      <c r="I30" s="396" t="s">
        <v>1</v>
      </c>
      <c r="J30" s="397">
        <v>10258.767</v>
      </c>
      <c r="K30" s="397">
        <v>33938.896000000001</v>
      </c>
      <c r="L30" s="398">
        <v>9752.7459999999992</v>
      </c>
    </row>
    <row r="31" spans="2:12" ht="15.5">
      <c r="B31" s="380"/>
      <c r="C31" s="380"/>
      <c r="D31" s="380"/>
      <c r="E31" s="380"/>
      <c r="F31" s="380"/>
      <c r="G31" s="380"/>
      <c r="H31" s="380"/>
      <c r="I31" s="396" t="s">
        <v>2</v>
      </c>
      <c r="J31" s="397">
        <v>4084.07</v>
      </c>
      <c r="K31" s="397">
        <v>12129.386</v>
      </c>
      <c r="L31" s="398">
        <v>4319.0810000000001</v>
      </c>
    </row>
    <row r="32" spans="2:12" ht="15.5">
      <c r="B32" s="380"/>
      <c r="C32" s="380"/>
      <c r="D32" s="380"/>
      <c r="E32" s="380"/>
      <c r="F32" s="380"/>
      <c r="G32" s="380"/>
      <c r="H32" s="380"/>
      <c r="I32" s="396" t="s">
        <v>31</v>
      </c>
      <c r="J32" s="397">
        <v>207947.796</v>
      </c>
      <c r="K32" s="397">
        <v>249840.02299999999</v>
      </c>
      <c r="L32" s="398">
        <v>81511.554000000004</v>
      </c>
    </row>
    <row r="33" spans="2:12" ht="15.5">
      <c r="B33" s="380"/>
      <c r="C33" s="380"/>
      <c r="D33" s="380"/>
      <c r="E33" s="380"/>
      <c r="F33" s="380"/>
      <c r="G33" s="380"/>
      <c r="H33" s="380"/>
      <c r="I33" s="396" t="s">
        <v>6</v>
      </c>
      <c r="J33" s="397">
        <v>157467.50399999999</v>
      </c>
      <c r="K33" s="397">
        <v>140849.72700000001</v>
      </c>
      <c r="L33" s="398">
        <v>64802.976999999999</v>
      </c>
    </row>
    <row r="34" spans="2:12" ht="16" thickBot="1">
      <c r="B34" s="380"/>
      <c r="C34" s="380"/>
      <c r="D34" s="380"/>
      <c r="E34" s="380"/>
      <c r="F34" s="380"/>
      <c r="G34" s="380"/>
      <c r="H34" s="380"/>
      <c r="I34" s="412" t="s">
        <v>37</v>
      </c>
      <c r="J34" s="413">
        <v>26846.827000000001</v>
      </c>
      <c r="K34" s="413">
        <v>30130.197</v>
      </c>
      <c r="L34" s="414">
        <v>11841.147999999999</v>
      </c>
    </row>
    <row r="35" spans="2:12" ht="16" thickTop="1">
      <c r="B35" s="380"/>
      <c r="C35" s="380"/>
      <c r="D35" s="380"/>
      <c r="E35" s="380"/>
      <c r="F35" s="380"/>
      <c r="G35" s="380"/>
      <c r="H35" s="380"/>
      <c r="I35" s="381"/>
      <c r="J35" s="380"/>
      <c r="K35" s="380"/>
      <c r="L35" s="380"/>
    </row>
    <row r="36" spans="2:12" ht="15.5">
      <c r="B36" s="380"/>
      <c r="C36" s="380"/>
      <c r="D36" s="380"/>
      <c r="E36" s="380"/>
      <c r="F36" s="380"/>
      <c r="G36" s="380"/>
      <c r="H36" s="380"/>
      <c r="I36" s="381"/>
      <c r="J36" s="380"/>
      <c r="K36" s="380"/>
      <c r="L36" s="380"/>
    </row>
    <row r="55" spans="2:5">
      <c r="B55" s="55"/>
      <c r="C55" s="57"/>
      <c r="D55" s="57"/>
      <c r="E55" s="57"/>
    </row>
  </sheetData>
  <mergeCells count="2">
    <mergeCell ref="B7:G7"/>
    <mergeCell ref="I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L17"/>
  <sheetViews>
    <sheetView workbookViewId="0">
      <selection activeCell="E27" sqref="E27"/>
    </sheetView>
  </sheetViews>
  <sheetFormatPr defaultRowHeight="14.5"/>
  <cols>
    <col min="2" max="2" width="30.453125" customWidth="1"/>
    <col min="3" max="3" width="11.54296875" customWidth="1"/>
    <col min="4" max="4" width="10.1796875" bestFit="1" customWidth="1"/>
    <col min="5" max="6" width="9" bestFit="1" customWidth="1"/>
    <col min="7" max="7" width="10.90625" bestFit="1" customWidth="1"/>
    <col min="8" max="8" width="13.36328125" customWidth="1"/>
    <col min="9" max="9" width="11.1796875" bestFit="1" customWidth="1"/>
  </cols>
  <sheetData>
    <row r="3" spans="2:12">
      <c r="B3" s="58" t="s">
        <v>53</v>
      </c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2:12" ht="15" thickBo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12" ht="53" thickTop="1" thickBot="1">
      <c r="B5" s="189" t="s">
        <v>44</v>
      </c>
      <c r="C5" s="226" t="s">
        <v>45</v>
      </c>
      <c r="D5" s="227" t="s">
        <v>46</v>
      </c>
      <c r="E5" s="227" t="s">
        <v>47</v>
      </c>
      <c r="F5" s="227" t="s">
        <v>48</v>
      </c>
      <c r="G5" s="227" t="s">
        <v>49</v>
      </c>
      <c r="H5" s="227" t="s">
        <v>50</v>
      </c>
      <c r="I5" s="228" t="s">
        <v>51</v>
      </c>
      <c r="J5" s="58"/>
      <c r="K5" s="58"/>
      <c r="L5" s="58"/>
    </row>
    <row r="6" spans="2:12" ht="15" thickTop="1">
      <c r="B6" s="229" t="s">
        <v>1</v>
      </c>
      <c r="C6" s="230">
        <v>47921.7</v>
      </c>
      <c r="D6" s="231">
        <v>0</v>
      </c>
      <c r="E6" s="231">
        <v>174.7</v>
      </c>
      <c r="F6" s="231">
        <v>24858.9</v>
      </c>
      <c r="G6" s="231">
        <v>-26769.4</v>
      </c>
      <c r="H6" s="231">
        <v>-1135.5</v>
      </c>
      <c r="I6" s="232">
        <f t="shared" ref="I6:I12" si="0">SUM(C6:H6)</f>
        <v>45050.399999999987</v>
      </c>
      <c r="J6" s="58"/>
      <c r="K6" s="58"/>
      <c r="L6" s="58"/>
    </row>
    <row r="7" spans="2:12">
      <c r="B7" s="233" t="s">
        <v>2</v>
      </c>
      <c r="C7" s="234">
        <v>72</v>
      </c>
      <c r="D7" s="235">
        <v>35698.400000000001</v>
      </c>
      <c r="E7" s="235">
        <v>1912.2</v>
      </c>
      <c r="F7" s="235">
        <v>4739.2</v>
      </c>
      <c r="G7" s="235">
        <v>-125507.5</v>
      </c>
      <c r="H7" s="235">
        <v>701.7</v>
      </c>
      <c r="I7" s="236">
        <f t="shared" si="0"/>
        <v>-82384.000000000015</v>
      </c>
      <c r="J7" s="58"/>
      <c r="K7" s="58"/>
      <c r="L7" s="58"/>
    </row>
    <row r="8" spans="2:12">
      <c r="B8" s="233" t="s">
        <v>3</v>
      </c>
      <c r="C8" s="234">
        <v>0</v>
      </c>
      <c r="D8" s="235">
        <v>704791.6</v>
      </c>
      <c r="E8" s="235">
        <v>0</v>
      </c>
      <c r="F8" s="235">
        <v>71.2</v>
      </c>
      <c r="G8" s="235">
        <v>0</v>
      </c>
      <c r="H8" s="235">
        <v>224468</v>
      </c>
      <c r="I8" s="236">
        <f t="shared" si="0"/>
        <v>929330.79999999993</v>
      </c>
      <c r="J8" s="58"/>
      <c r="K8" s="58"/>
      <c r="L8" s="58"/>
    </row>
    <row r="9" spans="2:12">
      <c r="B9" s="233" t="s">
        <v>4</v>
      </c>
      <c r="C9" s="234">
        <v>1301616.2</v>
      </c>
      <c r="D9" s="235">
        <v>573197</v>
      </c>
      <c r="E9" s="235">
        <v>8982.5</v>
      </c>
      <c r="F9" s="235">
        <v>506779.6</v>
      </c>
      <c r="G9" s="235">
        <v>-1075127.8999999999</v>
      </c>
      <c r="H9" s="235">
        <v>94704.7</v>
      </c>
      <c r="I9" s="236">
        <f t="shared" si="0"/>
        <v>1410152.0999999999</v>
      </c>
      <c r="J9" s="58"/>
      <c r="K9" s="58"/>
      <c r="L9" s="58"/>
    </row>
    <row r="10" spans="2:12">
      <c r="B10" s="233" t="s">
        <v>5</v>
      </c>
      <c r="C10" s="234">
        <v>1549792.2</v>
      </c>
      <c r="D10" s="235">
        <v>125270.7</v>
      </c>
      <c r="E10" s="235">
        <v>2994</v>
      </c>
      <c r="F10" s="235">
        <v>131883.79999999999</v>
      </c>
      <c r="G10" s="235">
        <v>8064.7</v>
      </c>
      <c r="H10" s="235">
        <v>10288.5</v>
      </c>
      <c r="I10" s="236">
        <f t="shared" si="0"/>
        <v>1828293.9</v>
      </c>
      <c r="J10" s="58"/>
      <c r="K10" s="58"/>
      <c r="L10" s="58"/>
    </row>
    <row r="11" spans="2:12">
      <c r="B11" s="233" t="s">
        <v>6</v>
      </c>
      <c r="C11" s="234">
        <v>4780516.0999999996</v>
      </c>
      <c r="D11" s="235">
        <v>303425.59999999998</v>
      </c>
      <c r="E11" s="235">
        <v>460.9</v>
      </c>
      <c r="F11" s="235">
        <v>175546.3</v>
      </c>
      <c r="G11" s="235">
        <v>-44060.4</v>
      </c>
      <c r="H11" s="235">
        <v>30256.1</v>
      </c>
      <c r="I11" s="236">
        <f t="shared" si="0"/>
        <v>5246144.5999999987</v>
      </c>
      <c r="J11" s="58"/>
      <c r="K11" s="58"/>
      <c r="L11" s="58"/>
    </row>
    <row r="12" spans="2:12">
      <c r="B12" s="233" t="s">
        <v>7</v>
      </c>
      <c r="C12" s="234">
        <v>80962.5</v>
      </c>
      <c r="D12" s="235">
        <v>-75403.600000000006</v>
      </c>
      <c r="E12" s="235">
        <v>-15748.4</v>
      </c>
      <c r="F12" s="235">
        <v>98988.7</v>
      </c>
      <c r="G12" s="235">
        <v>-177578</v>
      </c>
      <c r="H12" s="235">
        <v>1716238</v>
      </c>
      <c r="I12" s="236">
        <f t="shared" si="0"/>
        <v>1627459.2</v>
      </c>
      <c r="J12" s="58"/>
      <c r="K12" s="58"/>
      <c r="L12" s="58"/>
    </row>
    <row r="13" spans="2:12" ht="15" thickBot="1">
      <c r="B13" s="237" t="s">
        <v>52</v>
      </c>
      <c r="C13" s="238">
        <f t="shared" ref="C13:I13" si="1">SUM(C6:C12)</f>
        <v>7760880.6999999993</v>
      </c>
      <c r="D13" s="239">
        <f t="shared" si="1"/>
        <v>1666979.6999999997</v>
      </c>
      <c r="E13" s="239">
        <f t="shared" si="1"/>
        <v>-1224.1000000000004</v>
      </c>
      <c r="F13" s="239">
        <f t="shared" si="1"/>
        <v>942867.7</v>
      </c>
      <c r="G13" s="239">
        <f t="shared" si="1"/>
        <v>-1440978.4999999998</v>
      </c>
      <c r="H13" s="239">
        <f t="shared" si="1"/>
        <v>2075521.5</v>
      </c>
      <c r="I13" s="240">
        <f t="shared" si="1"/>
        <v>11004046.999999998</v>
      </c>
      <c r="J13" s="58"/>
      <c r="K13" s="58"/>
      <c r="L13" s="58"/>
    </row>
    <row r="14" spans="2:12" ht="15" thickTop="1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2:12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2:12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2:12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O45"/>
  <sheetViews>
    <sheetView workbookViewId="0">
      <selection activeCell="P4" sqref="P4"/>
    </sheetView>
  </sheetViews>
  <sheetFormatPr defaultRowHeight="14.5"/>
  <cols>
    <col min="2" max="2" width="3.08984375" customWidth="1"/>
    <col min="3" max="3" width="18.36328125" customWidth="1"/>
    <col min="4" max="10" width="8.81640625" bestFit="1" customWidth="1"/>
    <col min="11" max="11" width="9.36328125" bestFit="1" customWidth="1"/>
    <col min="12" max="12" width="8.81640625" bestFit="1" customWidth="1"/>
    <col min="13" max="13" width="10.36328125" customWidth="1"/>
    <col min="14" max="15" width="9.36328125" bestFit="1" customWidth="1"/>
  </cols>
  <sheetData>
    <row r="3" spans="2:15" ht="15.5">
      <c r="B3" s="13" t="s">
        <v>155</v>
      </c>
    </row>
    <row r="4" spans="2:15" ht="15" thickBot="1"/>
    <row r="5" spans="2:15" ht="47.5" thickTop="1" thickBot="1">
      <c r="B5" s="537"/>
      <c r="C5" s="538"/>
      <c r="D5" s="362" t="s">
        <v>74</v>
      </c>
      <c r="E5" s="363" t="s">
        <v>75</v>
      </c>
      <c r="F5" s="363" t="s">
        <v>76</v>
      </c>
      <c r="G5" s="363" t="s">
        <v>77</v>
      </c>
      <c r="H5" s="363" t="s">
        <v>78</v>
      </c>
      <c r="I5" s="363" t="s">
        <v>79</v>
      </c>
      <c r="J5" s="363" t="s">
        <v>80</v>
      </c>
      <c r="K5" s="363" t="s">
        <v>81</v>
      </c>
      <c r="L5" s="363" t="s">
        <v>82</v>
      </c>
      <c r="M5" s="539" t="s">
        <v>83</v>
      </c>
      <c r="N5" s="540" t="s">
        <v>84</v>
      </c>
      <c r="O5" s="541" t="s">
        <v>20</v>
      </c>
    </row>
    <row r="6" spans="2:15" ht="16" thickTop="1">
      <c r="B6" s="365">
        <v>1</v>
      </c>
      <c r="C6" s="366" t="s">
        <v>74</v>
      </c>
      <c r="D6" s="542">
        <v>96</v>
      </c>
      <c r="E6" s="543"/>
      <c r="F6" s="543"/>
      <c r="G6" s="543">
        <v>7750</v>
      </c>
      <c r="H6" s="543">
        <v>14</v>
      </c>
      <c r="I6" s="543">
        <v>551</v>
      </c>
      <c r="J6" s="543">
        <v>71</v>
      </c>
      <c r="K6" s="543">
        <v>4702</v>
      </c>
      <c r="L6" s="543"/>
      <c r="M6" s="544"/>
      <c r="N6" s="545">
        <v>2740</v>
      </c>
      <c r="O6" s="545">
        <v>15924</v>
      </c>
    </row>
    <row r="7" spans="2:15" ht="15.5">
      <c r="B7" s="370">
        <v>2</v>
      </c>
      <c r="C7" s="371" t="s">
        <v>85</v>
      </c>
      <c r="D7" s="546"/>
      <c r="E7" s="547">
        <v>1113</v>
      </c>
      <c r="F7" s="547">
        <v>23326</v>
      </c>
      <c r="G7" s="547"/>
      <c r="H7" s="547">
        <v>17737</v>
      </c>
      <c r="I7" s="547">
        <v>148</v>
      </c>
      <c r="J7" s="547"/>
      <c r="K7" s="547"/>
      <c r="L7" s="547"/>
      <c r="M7" s="548"/>
      <c r="N7" s="549">
        <v>499</v>
      </c>
      <c r="O7" s="549">
        <v>42823</v>
      </c>
    </row>
    <row r="8" spans="2:15" ht="15.5">
      <c r="B8" s="370">
        <v>3</v>
      </c>
      <c r="C8" s="371" t="s">
        <v>86</v>
      </c>
      <c r="D8" s="546">
        <v>32</v>
      </c>
      <c r="E8" s="547">
        <v>43</v>
      </c>
      <c r="F8" s="547">
        <v>1624</v>
      </c>
      <c r="G8" s="547">
        <v>906</v>
      </c>
      <c r="H8" s="547">
        <v>14</v>
      </c>
      <c r="I8" s="547">
        <v>741</v>
      </c>
      <c r="J8" s="547">
        <v>847</v>
      </c>
      <c r="K8" s="547">
        <v>4030</v>
      </c>
      <c r="L8" s="547">
        <v>3691</v>
      </c>
      <c r="M8" s="548">
        <v>2037</v>
      </c>
      <c r="N8" s="549">
        <v>14037</v>
      </c>
      <c r="O8" s="549">
        <v>28002</v>
      </c>
    </row>
    <row r="9" spans="2:15" ht="15.5">
      <c r="B9" s="370">
        <v>4</v>
      </c>
      <c r="C9" s="371" t="s">
        <v>77</v>
      </c>
      <c r="D9" s="546">
        <v>16</v>
      </c>
      <c r="E9" s="547">
        <v>43</v>
      </c>
      <c r="F9" s="547">
        <v>56</v>
      </c>
      <c r="G9" s="547">
        <v>445</v>
      </c>
      <c r="H9" s="547"/>
      <c r="I9" s="547">
        <v>381</v>
      </c>
      <c r="J9" s="547">
        <v>71</v>
      </c>
      <c r="K9" s="547">
        <v>1343</v>
      </c>
      <c r="L9" s="547">
        <v>75</v>
      </c>
      <c r="M9" s="548">
        <v>509</v>
      </c>
      <c r="N9" s="549">
        <v>1181</v>
      </c>
      <c r="O9" s="549">
        <v>4120</v>
      </c>
    </row>
    <row r="10" spans="2:15" ht="15.5">
      <c r="B10" s="370">
        <v>5</v>
      </c>
      <c r="C10" s="371" t="s">
        <v>78</v>
      </c>
      <c r="D10" s="546"/>
      <c r="E10" s="547">
        <v>86</v>
      </c>
      <c r="F10" s="547">
        <v>896</v>
      </c>
      <c r="G10" s="547">
        <v>3148</v>
      </c>
      <c r="H10" s="547">
        <v>977</v>
      </c>
      <c r="I10" s="547">
        <v>868</v>
      </c>
      <c r="J10" s="547">
        <v>212</v>
      </c>
      <c r="K10" s="547">
        <v>1343</v>
      </c>
      <c r="L10" s="547">
        <v>151</v>
      </c>
      <c r="M10" s="548">
        <v>1528</v>
      </c>
      <c r="N10" s="549">
        <v>4948</v>
      </c>
      <c r="O10" s="549">
        <v>14157</v>
      </c>
    </row>
    <row r="11" spans="2:15" ht="15.5">
      <c r="B11" s="370">
        <v>6</v>
      </c>
      <c r="C11" s="371" t="s">
        <v>87</v>
      </c>
      <c r="D11" s="546">
        <v>48</v>
      </c>
      <c r="E11" s="547">
        <v>171</v>
      </c>
      <c r="F11" s="547">
        <v>616</v>
      </c>
      <c r="G11" s="547">
        <v>41</v>
      </c>
      <c r="H11" s="547"/>
      <c r="I11" s="547">
        <v>4025</v>
      </c>
      <c r="J11" s="547">
        <v>2540</v>
      </c>
      <c r="K11" s="547">
        <v>10075</v>
      </c>
      <c r="L11" s="547">
        <v>75</v>
      </c>
      <c r="M11" s="548">
        <v>1018</v>
      </c>
      <c r="N11" s="549">
        <v>2672</v>
      </c>
      <c r="O11" s="549">
        <v>21281</v>
      </c>
    </row>
    <row r="12" spans="2:15" ht="15.5">
      <c r="B12" s="370">
        <v>7</v>
      </c>
      <c r="C12" s="371" t="s">
        <v>1</v>
      </c>
      <c r="D12" s="546"/>
      <c r="E12" s="547"/>
      <c r="F12" s="547"/>
      <c r="G12" s="547"/>
      <c r="H12" s="547"/>
      <c r="I12" s="547">
        <v>763</v>
      </c>
      <c r="J12" s="547">
        <v>19898</v>
      </c>
      <c r="K12" s="547">
        <v>36270</v>
      </c>
      <c r="L12" s="547">
        <v>75</v>
      </c>
      <c r="M12" s="548">
        <v>3055</v>
      </c>
      <c r="N12" s="549">
        <v>10498</v>
      </c>
      <c r="O12" s="549">
        <v>70559</v>
      </c>
    </row>
    <row r="13" spans="2:15" ht="15.5">
      <c r="B13" s="370">
        <v>8</v>
      </c>
      <c r="C13" s="371" t="s">
        <v>81</v>
      </c>
      <c r="D13" s="546">
        <v>350</v>
      </c>
      <c r="E13" s="547">
        <v>1328</v>
      </c>
      <c r="F13" s="547">
        <v>868</v>
      </c>
      <c r="G13" s="547">
        <v>943</v>
      </c>
      <c r="H13" s="547">
        <v>283</v>
      </c>
      <c r="I13" s="547">
        <v>3008</v>
      </c>
      <c r="J13" s="547">
        <v>6562</v>
      </c>
      <c r="K13" s="547">
        <v>255235</v>
      </c>
      <c r="L13" s="547">
        <v>4897</v>
      </c>
      <c r="M13" s="548">
        <v>49902</v>
      </c>
      <c r="N13" s="549">
        <v>348295</v>
      </c>
      <c r="O13" s="549">
        <v>671671</v>
      </c>
    </row>
    <row r="14" spans="2:15" ht="15.5">
      <c r="B14" s="370">
        <v>9</v>
      </c>
      <c r="C14" s="371" t="s">
        <v>82</v>
      </c>
      <c r="D14" s="546">
        <v>32</v>
      </c>
      <c r="E14" s="547">
        <v>171</v>
      </c>
      <c r="F14" s="547">
        <v>1344</v>
      </c>
      <c r="G14" s="547">
        <v>610</v>
      </c>
      <c r="H14" s="547">
        <v>42</v>
      </c>
      <c r="I14" s="547">
        <v>635</v>
      </c>
      <c r="J14" s="547">
        <v>1552</v>
      </c>
      <c r="K14" s="547">
        <v>16120</v>
      </c>
      <c r="L14" s="547">
        <v>6102</v>
      </c>
      <c r="M14" s="548">
        <v>17313</v>
      </c>
      <c r="N14" s="549">
        <v>31412</v>
      </c>
      <c r="O14" s="549">
        <v>75333</v>
      </c>
    </row>
    <row r="15" spans="2:15" ht="16" thickBot="1">
      <c r="B15" s="375">
        <v>10</v>
      </c>
      <c r="C15" s="376" t="s">
        <v>83</v>
      </c>
      <c r="D15" s="550">
        <v>366</v>
      </c>
      <c r="E15" s="551">
        <v>4197</v>
      </c>
      <c r="F15" s="551">
        <v>2968</v>
      </c>
      <c r="G15" s="551">
        <v>3650</v>
      </c>
      <c r="H15" s="551">
        <v>849</v>
      </c>
      <c r="I15" s="551">
        <v>1271</v>
      </c>
      <c r="J15" s="551">
        <v>11007</v>
      </c>
      <c r="K15" s="551">
        <v>82616</v>
      </c>
      <c r="L15" s="551">
        <v>13108</v>
      </c>
      <c r="M15" s="552">
        <v>99294</v>
      </c>
      <c r="N15" s="553">
        <v>289873</v>
      </c>
      <c r="O15" s="553">
        <v>509199</v>
      </c>
    </row>
    <row r="16" spans="2:15" ht="15" thickTop="1"/>
    <row r="18" spans="2:13" ht="15.5">
      <c r="B18" s="59" t="s">
        <v>156</v>
      </c>
    </row>
    <row r="19" spans="2:13" ht="15" thickBot="1"/>
    <row r="20" spans="2:13" ht="47.5" thickTop="1" thickBot="1">
      <c r="B20" s="515" t="s">
        <v>88</v>
      </c>
      <c r="C20" s="516"/>
      <c r="D20" s="362" t="s">
        <v>74</v>
      </c>
      <c r="E20" s="363" t="s">
        <v>75</v>
      </c>
      <c r="F20" s="363" t="s">
        <v>76</v>
      </c>
      <c r="G20" s="363" t="s">
        <v>77</v>
      </c>
      <c r="H20" s="363" t="s">
        <v>78</v>
      </c>
      <c r="I20" s="363" t="s">
        <v>79</v>
      </c>
      <c r="J20" s="363" t="s">
        <v>80</v>
      </c>
      <c r="K20" s="363" t="s">
        <v>81</v>
      </c>
      <c r="L20" s="363" t="s">
        <v>82</v>
      </c>
      <c r="M20" s="364" t="s">
        <v>83</v>
      </c>
    </row>
    <row r="21" spans="2:13" ht="16" thickTop="1">
      <c r="B21" s="365">
        <v>1</v>
      </c>
      <c r="C21" s="366" t="s">
        <v>74</v>
      </c>
      <c r="D21" s="367">
        <v>6.0286360211002261E-3</v>
      </c>
      <c r="E21" s="368">
        <v>0</v>
      </c>
      <c r="F21" s="368">
        <v>0</v>
      </c>
      <c r="G21" s="368">
        <v>1.8810679611650485</v>
      </c>
      <c r="H21" s="368">
        <v>9.8891007981917077E-4</v>
      </c>
      <c r="I21" s="368">
        <v>2.58916404304309E-2</v>
      </c>
      <c r="J21" s="368">
        <v>1.006250088578353E-3</v>
      </c>
      <c r="K21" s="368">
        <v>7.000451113714899E-3</v>
      </c>
      <c r="L21" s="368">
        <v>0</v>
      </c>
      <c r="M21" s="369">
        <v>0</v>
      </c>
    </row>
    <row r="22" spans="2:13" ht="15.5">
      <c r="B22" s="370">
        <v>2</v>
      </c>
      <c r="C22" s="371" t="s">
        <v>85</v>
      </c>
      <c r="D22" s="372">
        <v>0</v>
      </c>
      <c r="E22" s="373">
        <v>2.5990705929056817E-2</v>
      </c>
      <c r="F22" s="373">
        <v>0.83301192771944865</v>
      </c>
      <c r="G22" s="373">
        <v>0</v>
      </c>
      <c r="H22" s="373">
        <v>1.2528784346966164</v>
      </c>
      <c r="I22" s="373">
        <v>6.9545604059959585E-3</v>
      </c>
      <c r="J22" s="373">
        <v>0</v>
      </c>
      <c r="K22" s="373">
        <v>0</v>
      </c>
      <c r="L22" s="373">
        <v>0</v>
      </c>
      <c r="M22" s="374">
        <v>0</v>
      </c>
    </row>
    <row r="23" spans="2:13" ht="15.5">
      <c r="B23" s="370">
        <v>3</v>
      </c>
      <c r="C23" s="371" t="s">
        <v>86</v>
      </c>
      <c r="D23" s="372">
        <v>2.0095453403667419E-3</v>
      </c>
      <c r="E23" s="373">
        <v>1.0041332928566425E-3</v>
      </c>
      <c r="F23" s="373">
        <v>5.7995857438754378E-2</v>
      </c>
      <c r="G23" s="373">
        <v>0.21990291262135922</v>
      </c>
      <c r="H23" s="373">
        <v>9.8891007981917077E-4</v>
      </c>
      <c r="I23" s="373">
        <v>3.4819792302993278E-2</v>
      </c>
      <c r="J23" s="373">
        <v>1.2004138380645984E-2</v>
      </c>
      <c r="K23" s="373">
        <v>5.9999612905723186E-3</v>
      </c>
      <c r="L23" s="373">
        <v>4.8995792016778839E-2</v>
      </c>
      <c r="M23" s="374">
        <v>4.0004006292235451E-3</v>
      </c>
    </row>
    <row r="24" spans="2:13" ht="15.5">
      <c r="B24" s="370">
        <v>4</v>
      </c>
      <c r="C24" s="371" t="s">
        <v>77</v>
      </c>
      <c r="D24" s="372">
        <v>1.004772670183371E-3</v>
      </c>
      <c r="E24" s="373">
        <v>1.0041332928566425E-3</v>
      </c>
      <c r="F24" s="373">
        <v>1.9998571530604956E-3</v>
      </c>
      <c r="G24" s="373">
        <v>0.10800970873786407</v>
      </c>
      <c r="H24" s="373">
        <v>0</v>
      </c>
      <c r="I24" s="373">
        <v>1.7903294018138245E-2</v>
      </c>
      <c r="J24" s="373">
        <v>1.006250088578353E-3</v>
      </c>
      <c r="K24" s="373">
        <v>1.9994908221435794E-3</v>
      </c>
      <c r="L24" s="373">
        <v>9.9557962645852407E-4</v>
      </c>
      <c r="M24" s="374">
        <v>9.9960919012016922E-4</v>
      </c>
    </row>
    <row r="25" spans="2:13" ht="15.5">
      <c r="B25" s="370">
        <v>5</v>
      </c>
      <c r="C25" s="371" t="s">
        <v>78</v>
      </c>
      <c r="D25" s="372">
        <v>0</v>
      </c>
      <c r="E25" s="373">
        <v>2.008266585713285E-3</v>
      </c>
      <c r="F25" s="373">
        <v>3.1997714448967929E-2</v>
      </c>
      <c r="G25" s="373">
        <v>0.76407766990291259</v>
      </c>
      <c r="H25" s="373">
        <v>6.9011796284523558E-2</v>
      </c>
      <c r="I25" s="373">
        <v>4.0787556975706026E-2</v>
      </c>
      <c r="J25" s="373">
        <v>3.0045777292762085E-3</v>
      </c>
      <c r="K25" s="373">
        <v>1.9994908221435794E-3</v>
      </c>
      <c r="L25" s="373">
        <v>2.0044336479364952E-3</v>
      </c>
      <c r="M25" s="374">
        <v>3.0007914391033761E-3</v>
      </c>
    </row>
    <row r="26" spans="2:13" ht="15.5">
      <c r="B26" s="370">
        <v>6</v>
      </c>
      <c r="C26" s="371" t="s">
        <v>87</v>
      </c>
      <c r="D26" s="372">
        <v>3.0143180105501131E-3</v>
      </c>
      <c r="E26" s="373">
        <v>3.9931812343833922E-3</v>
      </c>
      <c r="F26" s="373">
        <v>2.1998428683665451E-2</v>
      </c>
      <c r="G26" s="373">
        <v>9.9514563106796114E-3</v>
      </c>
      <c r="H26" s="373">
        <v>0</v>
      </c>
      <c r="I26" s="373">
        <v>0.18913584887928198</v>
      </c>
      <c r="J26" s="373">
        <v>3.5998242605479104E-2</v>
      </c>
      <c r="K26" s="373">
        <v>1.4999903226430798E-2</v>
      </c>
      <c r="L26" s="373">
        <v>9.9557962645852407E-4</v>
      </c>
      <c r="M26" s="374">
        <v>1.9992183802403384E-3</v>
      </c>
    </row>
    <row r="27" spans="2:13" ht="15.5">
      <c r="B27" s="370">
        <v>7</v>
      </c>
      <c r="C27" s="371" t="s">
        <v>1</v>
      </c>
      <c r="D27" s="372">
        <v>0</v>
      </c>
      <c r="E27" s="373">
        <v>0</v>
      </c>
      <c r="F27" s="373">
        <v>0</v>
      </c>
      <c r="G27" s="373">
        <v>0</v>
      </c>
      <c r="H27" s="373">
        <v>0</v>
      </c>
      <c r="I27" s="373">
        <v>3.585357830928998E-2</v>
      </c>
      <c r="J27" s="373">
        <v>0.28200513045819808</v>
      </c>
      <c r="K27" s="373">
        <v>5.399965161515087E-2</v>
      </c>
      <c r="L27" s="373">
        <v>9.9557962645852407E-4</v>
      </c>
      <c r="M27" s="374">
        <v>5.9996190094638831E-3</v>
      </c>
    </row>
    <row r="28" spans="2:13" ht="15.5">
      <c r="B28" s="370">
        <v>8</v>
      </c>
      <c r="C28" s="371" t="s">
        <v>81</v>
      </c>
      <c r="D28" s="372">
        <v>2.197940216026124E-2</v>
      </c>
      <c r="E28" s="373">
        <v>3.1011372393340026E-2</v>
      </c>
      <c r="F28" s="373">
        <v>3.0997785872437685E-2</v>
      </c>
      <c r="G28" s="373">
        <v>0.22888349514563106</v>
      </c>
      <c r="H28" s="373">
        <v>1.9990110899201809E-2</v>
      </c>
      <c r="I28" s="373">
        <v>0.1413467412245665</v>
      </c>
      <c r="J28" s="373">
        <v>9.300018424297396E-2</v>
      </c>
      <c r="K28" s="373">
        <v>0.38000002977648284</v>
      </c>
      <c r="L28" s="373">
        <v>6.500471241023191E-2</v>
      </c>
      <c r="M28" s="374">
        <v>9.8000978006633946E-2</v>
      </c>
    </row>
    <row r="29" spans="2:13" ht="15.5">
      <c r="B29" s="370">
        <v>9</v>
      </c>
      <c r="C29" s="371" t="s">
        <v>82</v>
      </c>
      <c r="D29" s="372">
        <v>2.0095453403667419E-3</v>
      </c>
      <c r="E29" s="373">
        <v>3.9931812343833922E-3</v>
      </c>
      <c r="F29" s="373">
        <v>4.7996571673451893E-2</v>
      </c>
      <c r="G29" s="373">
        <v>0.14805825242718446</v>
      </c>
      <c r="H29" s="373">
        <v>2.9667302394575123E-3</v>
      </c>
      <c r="I29" s="373">
        <v>2.9838823363563742E-2</v>
      </c>
      <c r="J29" s="373">
        <v>2.1995776584135263E-2</v>
      </c>
      <c r="K29" s="373">
        <v>2.3999845162289275E-2</v>
      </c>
      <c r="L29" s="373">
        <v>8.1000358408665526E-2</v>
      </c>
      <c r="M29" s="374">
        <v>3.4000459545285834E-2</v>
      </c>
    </row>
    <row r="30" spans="2:13" ht="16" thickBot="1">
      <c r="B30" s="375">
        <v>10</v>
      </c>
      <c r="C30" s="376" t="s">
        <v>83</v>
      </c>
      <c r="D30" s="377">
        <v>2.2984174830444612E-2</v>
      </c>
      <c r="E30" s="378">
        <v>9.8008079770216944E-2</v>
      </c>
      <c r="F30" s="378">
        <v>0.10599242911220627</v>
      </c>
      <c r="G30" s="378">
        <v>0.88592233009708743</v>
      </c>
      <c r="H30" s="378">
        <v>5.9970332697605426E-2</v>
      </c>
      <c r="I30" s="378">
        <v>5.9724637000140968E-2</v>
      </c>
      <c r="J30" s="378">
        <v>0.1559971088025624</v>
      </c>
      <c r="K30" s="378">
        <v>0.12300069528087412</v>
      </c>
      <c r="L30" s="378">
        <v>0.17400076991491112</v>
      </c>
      <c r="M30" s="379">
        <v>0.19500038295440486</v>
      </c>
    </row>
    <row r="31" spans="2:13" ht="16" thickTop="1"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</row>
    <row r="32" spans="2:13" ht="15.5">
      <c r="B32" s="344" t="s">
        <v>157</v>
      </c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</row>
    <row r="33" spans="2:13" ht="16" thickBot="1">
      <c r="B33" s="380"/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80"/>
    </row>
    <row r="34" spans="2:13" ht="47.5" thickTop="1" thickBot="1">
      <c r="B34" s="515" t="s">
        <v>89</v>
      </c>
      <c r="C34" s="516"/>
      <c r="D34" s="362" t="s">
        <v>74</v>
      </c>
      <c r="E34" s="363" t="s">
        <v>75</v>
      </c>
      <c r="F34" s="363" t="s">
        <v>76</v>
      </c>
      <c r="G34" s="363" t="s">
        <v>77</v>
      </c>
      <c r="H34" s="363" t="s">
        <v>78</v>
      </c>
      <c r="I34" s="363" t="s">
        <v>79</v>
      </c>
      <c r="J34" s="363" t="s">
        <v>80</v>
      </c>
      <c r="K34" s="363" t="s">
        <v>81</v>
      </c>
      <c r="L34" s="363" t="s">
        <v>82</v>
      </c>
      <c r="M34" s="364" t="s">
        <v>83</v>
      </c>
    </row>
    <row r="35" spans="2:13" ht="16" thickTop="1">
      <c r="B35" s="365">
        <v>1</v>
      </c>
      <c r="C35" s="366" t="s">
        <v>74</v>
      </c>
      <c r="D35" s="367">
        <v>1.009152767</v>
      </c>
      <c r="E35" s="368">
        <v>3.9716158119999997E-3</v>
      </c>
      <c r="F35" s="368">
        <v>1.2101940550000001E-2</v>
      </c>
      <c r="G35" s="368">
        <v>2.1513378040000002</v>
      </c>
      <c r="H35" s="368">
        <v>7.3555299689999996E-3</v>
      </c>
      <c r="I35" s="368">
        <v>8.6332805649999997E-2</v>
      </c>
      <c r="J35" s="368">
        <v>1.348353154E-2</v>
      </c>
      <c r="K35" s="368">
        <v>2.3185902120000001E-2</v>
      </c>
      <c r="L35" s="368">
        <v>5.9146900260000001E-3</v>
      </c>
      <c r="M35" s="369">
        <v>6.147449472E-3</v>
      </c>
    </row>
    <row r="36" spans="2:13" ht="15.5">
      <c r="B36" s="370">
        <v>2</v>
      </c>
      <c r="C36" s="371" t="s">
        <v>85</v>
      </c>
      <c r="D36" s="372">
        <v>5.2669775110000001E-3</v>
      </c>
      <c r="E36" s="373">
        <v>1.036026149</v>
      </c>
      <c r="F36" s="373">
        <v>0.97713115800000006</v>
      </c>
      <c r="G36" s="373">
        <v>1.4890427909999999</v>
      </c>
      <c r="H36" s="373">
        <v>1.397559352</v>
      </c>
      <c r="I36" s="373">
        <v>0.16636204609999999</v>
      </c>
      <c r="J36" s="373">
        <v>4.297364E-2</v>
      </c>
      <c r="K36" s="373">
        <v>3.2862756460000003E-2</v>
      </c>
      <c r="L36" s="373">
        <v>6.2968942289999996E-2</v>
      </c>
      <c r="M36" s="374">
        <v>1.930721191E-2</v>
      </c>
    </row>
    <row r="37" spans="2:13" ht="15.5">
      <c r="B37" s="370">
        <v>3</v>
      </c>
      <c r="C37" s="371" t="s">
        <v>86</v>
      </c>
      <c r="D37" s="372">
        <v>3.4709823190000001E-3</v>
      </c>
      <c r="E37" s="373">
        <v>3.68492758E-3</v>
      </c>
      <c r="F37" s="373">
        <v>1.072185205</v>
      </c>
      <c r="G37" s="373">
        <v>0.30512994040000002</v>
      </c>
      <c r="H37" s="373">
        <v>7.456113613E-3</v>
      </c>
      <c r="I37" s="373">
        <v>6.1372338009999999E-2</v>
      </c>
      <c r="J37" s="373">
        <v>2.8327541160000001E-2</v>
      </c>
      <c r="K37" s="373">
        <v>1.994547277E-2</v>
      </c>
      <c r="L37" s="373">
        <v>6.1127381969999998E-2</v>
      </c>
      <c r="M37" s="374">
        <v>1.1107995460000001E-2</v>
      </c>
    </row>
    <row r="38" spans="2:13" ht="15.5">
      <c r="B38" s="370">
        <v>4</v>
      </c>
      <c r="C38" s="371" t="s">
        <v>77</v>
      </c>
      <c r="D38" s="372">
        <v>1.4049321379999999E-3</v>
      </c>
      <c r="E38" s="373">
        <v>1.6909081439999999E-3</v>
      </c>
      <c r="F38" s="373">
        <v>5.1641492530000001E-3</v>
      </c>
      <c r="G38" s="373">
        <v>1.1318165840000001</v>
      </c>
      <c r="H38" s="373">
        <v>2.5512355630000001E-3</v>
      </c>
      <c r="I38" s="373">
        <v>2.689797692E-2</v>
      </c>
      <c r="J38" s="373">
        <v>4.2776889279999997E-3</v>
      </c>
      <c r="K38" s="373">
        <v>5.2925346730000001E-3</v>
      </c>
      <c r="L38" s="373">
        <v>2.3530919629999999E-3</v>
      </c>
      <c r="M38" s="374">
        <v>2.2835558999999999E-3</v>
      </c>
    </row>
    <row r="39" spans="2:13" ht="15.5">
      <c r="B39" s="370">
        <v>5</v>
      </c>
      <c r="C39" s="371" t="s">
        <v>78</v>
      </c>
      <c r="D39" s="372">
        <v>1.758739072E-3</v>
      </c>
      <c r="E39" s="373">
        <v>4.7628245709999996E-3</v>
      </c>
      <c r="F39" s="373">
        <v>4.6546424670000003E-2</v>
      </c>
      <c r="G39" s="373">
        <v>0.9542727352</v>
      </c>
      <c r="H39" s="373">
        <v>1.081349769</v>
      </c>
      <c r="I39" s="373">
        <v>8.1546989850000001E-2</v>
      </c>
      <c r="J39" s="373">
        <v>1.4177943970000001E-2</v>
      </c>
      <c r="K39" s="373">
        <v>1.20669074E-2</v>
      </c>
      <c r="L39" s="373">
        <v>8.2649800319999998E-3</v>
      </c>
      <c r="M39" s="374">
        <v>7.5729635170000004E-3</v>
      </c>
    </row>
    <row r="40" spans="2:13" ht="15.5">
      <c r="B40" s="370">
        <v>6</v>
      </c>
      <c r="C40" s="371" t="s">
        <v>87</v>
      </c>
      <c r="D40" s="372">
        <v>5.0011095510000001E-3</v>
      </c>
      <c r="E40" s="373">
        <v>7.4435661479999998E-3</v>
      </c>
      <c r="F40" s="373">
        <v>3.8971719490000001E-2</v>
      </c>
      <c r="G40" s="373">
        <v>6.4385851280000003E-2</v>
      </c>
      <c r="H40" s="373">
        <v>1.1515093489999999E-2</v>
      </c>
      <c r="I40" s="373">
        <v>1.2478710049999999</v>
      </c>
      <c r="J40" s="373">
        <v>7.0645682639999999E-2</v>
      </c>
      <c r="K40" s="373">
        <v>3.9130144810000003E-2</v>
      </c>
      <c r="L40" s="373">
        <v>8.0886616349999992E-3</v>
      </c>
      <c r="M40" s="374">
        <v>9.0486991330000002E-3</v>
      </c>
    </row>
    <row r="41" spans="2:13" ht="15.5">
      <c r="B41" s="370">
        <v>7</v>
      </c>
      <c r="C41" s="371" t="s">
        <v>1</v>
      </c>
      <c r="D41" s="372">
        <v>4.0318753740000001E-3</v>
      </c>
      <c r="E41" s="373">
        <v>7.6415755790000001E-3</v>
      </c>
      <c r="F41" s="373">
        <v>1.8038762010000001E-2</v>
      </c>
      <c r="G41" s="373">
        <v>9.1670855989999994E-2</v>
      </c>
      <c r="H41" s="373">
        <v>1.502304447E-2</v>
      </c>
      <c r="I41" s="373">
        <v>9.2694153739999993E-2</v>
      </c>
      <c r="J41" s="373">
        <v>1.421729805</v>
      </c>
      <c r="K41" s="373">
        <v>0.1328644977</v>
      </c>
      <c r="L41" s="373">
        <v>1.744056427E-2</v>
      </c>
      <c r="M41" s="374">
        <v>2.799796538E-2</v>
      </c>
    </row>
    <row r="42" spans="2:13" ht="15.5">
      <c r="B42" s="370">
        <v>8</v>
      </c>
      <c r="C42" s="371" t="s">
        <v>81</v>
      </c>
      <c r="D42" s="372">
        <v>4.5621978860000002E-2</v>
      </c>
      <c r="E42" s="373">
        <v>8.0178682579999994E-2</v>
      </c>
      <c r="F42" s="373">
        <v>0.17681632350000001</v>
      </c>
      <c r="G42" s="373">
        <v>0.96611538699999999</v>
      </c>
      <c r="H42" s="373">
        <v>0.15953677860000001</v>
      </c>
      <c r="I42" s="373">
        <v>0.3715467086</v>
      </c>
      <c r="J42" s="373">
        <v>0.29765742569999998</v>
      </c>
      <c r="K42" s="373">
        <v>1.704173403</v>
      </c>
      <c r="L42" s="373">
        <v>0.17386073660000001</v>
      </c>
      <c r="M42" s="374">
        <v>0.2206227174</v>
      </c>
    </row>
    <row r="43" spans="2:13" ht="15.5">
      <c r="B43" s="370">
        <v>9</v>
      </c>
      <c r="C43" s="371" t="s">
        <v>82</v>
      </c>
      <c r="D43" s="372">
        <v>5.5983999990000003E-3</v>
      </c>
      <c r="E43" s="373">
        <v>1.292037138E-2</v>
      </c>
      <c r="F43" s="373">
        <v>7.9432766880000005E-2</v>
      </c>
      <c r="G43" s="373">
        <v>0.30997548029999999</v>
      </c>
      <c r="H43" s="373">
        <v>2.6004769489999999E-2</v>
      </c>
      <c r="I43" s="373">
        <v>7.0603481400000001E-2</v>
      </c>
      <c r="J43" s="373">
        <v>5.9652336719999997E-2</v>
      </c>
      <c r="K43" s="373">
        <v>6.2804825219999999E-2</v>
      </c>
      <c r="L43" s="373">
        <v>1.107943315</v>
      </c>
      <c r="M43" s="374">
        <v>5.5937624130000002E-2</v>
      </c>
    </row>
    <row r="44" spans="2:13" ht="16" thickBot="1">
      <c r="B44" s="375">
        <v>10</v>
      </c>
      <c r="C44" s="376" t="s">
        <v>83</v>
      </c>
      <c r="D44" s="377">
        <v>4.0943552690000003E-2</v>
      </c>
      <c r="E44" s="378">
        <v>0.1460189422</v>
      </c>
      <c r="F44" s="378">
        <v>0.32022249790000001</v>
      </c>
      <c r="G44" s="378">
        <v>1.8369295960000001</v>
      </c>
      <c r="H44" s="378">
        <v>0.28850195880000001</v>
      </c>
      <c r="I44" s="378">
        <v>0.24948674409999999</v>
      </c>
      <c r="J44" s="378">
        <v>0.35426698979999999</v>
      </c>
      <c r="K44" s="378">
        <v>0.31664258960000002</v>
      </c>
      <c r="L44" s="378">
        <v>0.28911837289999998</v>
      </c>
      <c r="M44" s="379">
        <v>1.301203602</v>
      </c>
    </row>
    <row r="45" spans="2:13" ht="15" thickTop="1"/>
  </sheetData>
  <mergeCells count="3">
    <mergeCell ref="B5:C5"/>
    <mergeCell ref="B20:C20"/>
    <mergeCell ref="B34:C3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3"/>
  <sheetViews>
    <sheetView workbookViewId="0">
      <selection activeCell="H49" sqref="H49"/>
    </sheetView>
  </sheetViews>
  <sheetFormatPr defaultRowHeight="14.5"/>
  <cols>
    <col min="6" max="6" width="10.08984375" bestFit="1" customWidth="1"/>
    <col min="7" max="7" width="11.36328125" bestFit="1" customWidth="1"/>
    <col min="9" max="10" width="10.08984375" bestFit="1" customWidth="1"/>
    <col min="12" max="12" width="10.08984375" bestFit="1" customWidth="1"/>
    <col min="15" max="16" width="10.08984375" bestFit="1" customWidth="1"/>
  </cols>
  <sheetData>
    <row r="2" spans="2:18">
      <c r="B2" s="58" t="s">
        <v>139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2:18" ht="15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18" ht="15.5" thickTop="1" thickBot="1">
      <c r="B4" s="476">
        <v>2000</v>
      </c>
      <c r="C4" s="517"/>
      <c r="D4" s="477"/>
      <c r="E4" s="517" t="s">
        <v>22</v>
      </c>
      <c r="F4" s="517"/>
      <c r="G4" s="517"/>
      <c r="H4" s="476" t="s">
        <v>23</v>
      </c>
      <c r="I4" s="517"/>
      <c r="J4" s="477"/>
      <c r="K4" s="476" t="s">
        <v>24</v>
      </c>
      <c r="L4" s="517"/>
      <c r="M4" s="477"/>
      <c r="N4" s="517" t="s">
        <v>25</v>
      </c>
      <c r="O4" s="517"/>
      <c r="P4" s="477"/>
      <c r="Q4" s="58"/>
      <c r="R4" s="58"/>
    </row>
    <row r="5" spans="2:18" ht="28.5" thickBot="1">
      <c r="B5" s="478"/>
      <c r="C5" s="521"/>
      <c r="D5" s="479"/>
      <c r="E5" s="241" t="s">
        <v>16</v>
      </c>
      <c r="F5" s="242" t="s">
        <v>17</v>
      </c>
      <c r="G5" s="243" t="s">
        <v>6</v>
      </c>
      <c r="H5" s="241" t="s">
        <v>16</v>
      </c>
      <c r="I5" s="242" t="s">
        <v>17</v>
      </c>
      <c r="J5" s="244" t="s">
        <v>6</v>
      </c>
      <c r="K5" s="241" t="s">
        <v>16</v>
      </c>
      <c r="L5" s="242" t="s">
        <v>17</v>
      </c>
      <c r="M5" s="244" t="s">
        <v>6</v>
      </c>
      <c r="N5" s="243" t="s">
        <v>16</v>
      </c>
      <c r="O5" s="242" t="s">
        <v>17</v>
      </c>
      <c r="P5" s="244" t="s">
        <v>6</v>
      </c>
      <c r="Q5" s="58"/>
      <c r="R5" s="58"/>
    </row>
    <row r="6" spans="2:18" ht="15" thickTop="1">
      <c r="B6" s="522" t="s">
        <v>26</v>
      </c>
      <c r="C6" s="245" t="s">
        <v>16</v>
      </c>
      <c r="D6" s="246"/>
      <c r="E6" s="247">
        <v>75382.339000000007</v>
      </c>
      <c r="F6" s="247">
        <v>296016.46100000001</v>
      </c>
      <c r="G6" s="247">
        <v>17828.830000000002</v>
      </c>
      <c r="H6" s="248">
        <v>351.06</v>
      </c>
      <c r="I6" s="247">
        <v>4763.6260000000002</v>
      </c>
      <c r="J6" s="249">
        <v>472.95800000000003</v>
      </c>
      <c r="K6" s="248">
        <v>174.364</v>
      </c>
      <c r="L6" s="247">
        <v>403.41800000000001</v>
      </c>
      <c r="M6" s="249">
        <v>17.337</v>
      </c>
      <c r="N6" s="247">
        <v>102.83</v>
      </c>
      <c r="O6" s="247">
        <v>2740.404</v>
      </c>
      <c r="P6" s="249">
        <v>82.85</v>
      </c>
      <c r="Q6" s="58"/>
      <c r="R6" s="58"/>
    </row>
    <row r="7" spans="2:18">
      <c r="B7" s="523"/>
      <c r="C7" s="245" t="s">
        <v>17</v>
      </c>
      <c r="D7" s="246"/>
      <c r="E7" s="247">
        <v>68423.566999999995</v>
      </c>
      <c r="F7" s="247">
        <v>1667041.9129999999</v>
      </c>
      <c r="G7" s="247">
        <v>960671.18</v>
      </c>
      <c r="H7" s="248">
        <v>159.559</v>
      </c>
      <c r="I7" s="247">
        <v>21901.705999999998</v>
      </c>
      <c r="J7" s="249">
        <v>3774.5790000000002</v>
      </c>
      <c r="K7" s="248">
        <v>587.14200000000005</v>
      </c>
      <c r="L7" s="247">
        <v>8863.2000000000007</v>
      </c>
      <c r="M7" s="249">
        <v>1710.1130000000001</v>
      </c>
      <c r="N7" s="247">
        <v>382.55900000000003</v>
      </c>
      <c r="O7" s="247">
        <v>45066.133999999998</v>
      </c>
      <c r="P7" s="249">
        <v>4390.8530000000001</v>
      </c>
      <c r="Q7" s="58"/>
      <c r="R7" s="58"/>
    </row>
    <row r="8" spans="2:18" ht="15" thickBot="1">
      <c r="B8" s="523"/>
      <c r="C8" s="245" t="s">
        <v>6</v>
      </c>
      <c r="D8" s="246"/>
      <c r="E8" s="247">
        <v>95115.01</v>
      </c>
      <c r="F8" s="247">
        <v>1148999.3629999999</v>
      </c>
      <c r="G8" s="247">
        <v>3094357.3849999998</v>
      </c>
      <c r="H8" s="248">
        <v>118.02</v>
      </c>
      <c r="I8" s="247">
        <v>6694.7629999999999</v>
      </c>
      <c r="J8" s="249">
        <v>807.46900000000005</v>
      </c>
      <c r="K8" s="248">
        <v>160.19200000000001</v>
      </c>
      <c r="L8" s="247">
        <v>1465.5350000000001</v>
      </c>
      <c r="M8" s="249">
        <v>295.57600000000002</v>
      </c>
      <c r="N8" s="247">
        <v>196.96899999999999</v>
      </c>
      <c r="O8" s="247">
        <v>7393.14</v>
      </c>
      <c r="P8" s="249">
        <v>952.63900000000001</v>
      </c>
      <c r="Q8" s="58"/>
      <c r="R8" s="58"/>
    </row>
    <row r="9" spans="2:18" ht="15" thickTop="1">
      <c r="B9" s="522" t="s">
        <v>23</v>
      </c>
      <c r="C9" s="250" t="s">
        <v>16</v>
      </c>
      <c r="D9" s="251"/>
      <c r="E9" s="252">
        <v>7.444</v>
      </c>
      <c r="F9" s="252">
        <v>51.915999999999997</v>
      </c>
      <c r="G9" s="252">
        <v>53.436999999999998</v>
      </c>
      <c r="H9" s="253">
        <v>8720.7119999999995</v>
      </c>
      <c r="I9" s="252">
        <v>78935.8</v>
      </c>
      <c r="J9" s="254">
        <v>11206.022000000001</v>
      </c>
      <c r="K9" s="253">
        <v>13.186</v>
      </c>
      <c r="L9" s="252">
        <v>66.421000000000006</v>
      </c>
      <c r="M9" s="254">
        <v>1.621</v>
      </c>
      <c r="N9" s="252">
        <v>13.835000000000001</v>
      </c>
      <c r="O9" s="252">
        <v>180.12200000000001</v>
      </c>
      <c r="P9" s="254">
        <v>26.524000000000001</v>
      </c>
      <c r="Q9" s="58"/>
      <c r="R9" s="58"/>
    </row>
    <row r="10" spans="2:18">
      <c r="B10" s="523"/>
      <c r="C10" s="245" t="s">
        <v>17</v>
      </c>
      <c r="D10" s="246"/>
      <c r="E10" s="247">
        <v>858.90099999999995</v>
      </c>
      <c r="F10" s="247">
        <v>41484.22</v>
      </c>
      <c r="G10" s="247">
        <v>11336.994000000001</v>
      </c>
      <c r="H10" s="248">
        <v>28088.212</v>
      </c>
      <c r="I10" s="247">
        <v>1414077.9169999999</v>
      </c>
      <c r="J10" s="249">
        <v>484801.53700000001</v>
      </c>
      <c r="K10" s="248">
        <v>764.22199999999998</v>
      </c>
      <c r="L10" s="247">
        <v>20145.045999999998</v>
      </c>
      <c r="M10" s="249">
        <v>2808.8629999999998</v>
      </c>
      <c r="N10" s="247">
        <v>462.279</v>
      </c>
      <c r="O10" s="247">
        <v>72257.928</v>
      </c>
      <c r="P10" s="249">
        <v>4107.6689999999999</v>
      </c>
      <c r="Q10" s="58"/>
      <c r="R10" s="58"/>
    </row>
    <row r="11" spans="2:18" ht="15" thickBot="1">
      <c r="B11" s="524"/>
      <c r="C11" s="255" t="s">
        <v>6</v>
      </c>
      <c r="D11" s="256"/>
      <c r="E11" s="257">
        <v>96.921999999999997</v>
      </c>
      <c r="F11" s="257">
        <v>4390.1589999999997</v>
      </c>
      <c r="G11" s="257">
        <v>1424.4390000000001</v>
      </c>
      <c r="H11" s="258">
        <v>24900.655999999999</v>
      </c>
      <c r="I11" s="257">
        <v>662488.16200000001</v>
      </c>
      <c r="J11" s="259">
        <v>1001832.1580000001</v>
      </c>
      <c r="K11" s="258">
        <v>106.887</v>
      </c>
      <c r="L11" s="257">
        <v>2762.5569999999998</v>
      </c>
      <c r="M11" s="259">
        <v>334.89499999999998</v>
      </c>
      <c r="N11" s="257">
        <v>269.67</v>
      </c>
      <c r="O11" s="257">
        <v>7816.1890000000003</v>
      </c>
      <c r="P11" s="259">
        <v>1189.1690000000001</v>
      </c>
      <c r="Q11" s="58"/>
      <c r="R11" s="58"/>
    </row>
    <row r="12" spans="2:18" ht="15" thickTop="1">
      <c r="B12" s="523" t="s">
        <v>24</v>
      </c>
      <c r="C12" s="245" t="s">
        <v>16</v>
      </c>
      <c r="D12" s="246"/>
      <c r="E12" s="247">
        <v>72.097999999999999</v>
      </c>
      <c r="F12" s="247">
        <v>342.71699999999998</v>
      </c>
      <c r="G12" s="247">
        <v>147.238</v>
      </c>
      <c r="H12" s="248">
        <v>50.136000000000003</v>
      </c>
      <c r="I12" s="247">
        <v>2316.1289999999999</v>
      </c>
      <c r="J12" s="249">
        <v>229.434</v>
      </c>
      <c r="K12" s="248">
        <v>49495.754999999997</v>
      </c>
      <c r="L12" s="247">
        <v>183508.93599999999</v>
      </c>
      <c r="M12" s="249">
        <v>15137.540999999999</v>
      </c>
      <c r="N12" s="247">
        <v>101.718</v>
      </c>
      <c r="O12" s="247">
        <v>2430.0129999999999</v>
      </c>
      <c r="P12" s="249">
        <v>99.293999999999997</v>
      </c>
      <c r="Q12" s="58"/>
      <c r="R12" s="58"/>
    </row>
    <row r="13" spans="2:18">
      <c r="B13" s="523"/>
      <c r="C13" s="245" t="s">
        <v>17</v>
      </c>
      <c r="D13" s="246"/>
      <c r="E13" s="247">
        <v>330.58800000000002</v>
      </c>
      <c r="F13" s="247">
        <v>15656.933999999999</v>
      </c>
      <c r="G13" s="247">
        <v>6441.6509999999998</v>
      </c>
      <c r="H13" s="248">
        <v>92.81</v>
      </c>
      <c r="I13" s="247">
        <v>10199.097</v>
      </c>
      <c r="J13" s="249">
        <v>1989.32</v>
      </c>
      <c r="K13" s="248">
        <v>89383.505000000005</v>
      </c>
      <c r="L13" s="247">
        <v>892226.93099999998</v>
      </c>
      <c r="M13" s="249">
        <v>181931.50700000001</v>
      </c>
      <c r="N13" s="247">
        <v>156.876</v>
      </c>
      <c r="O13" s="247">
        <v>15092.981</v>
      </c>
      <c r="P13" s="249">
        <v>1236.8879999999999</v>
      </c>
      <c r="Q13" s="58"/>
      <c r="R13" s="58"/>
    </row>
    <row r="14" spans="2:18" ht="15" thickBot="1">
      <c r="B14" s="523"/>
      <c r="C14" s="245" t="s">
        <v>6</v>
      </c>
      <c r="D14" s="246"/>
      <c r="E14" s="247">
        <v>37.914000000000001</v>
      </c>
      <c r="F14" s="247">
        <v>2217.6280000000002</v>
      </c>
      <c r="G14" s="247">
        <v>1099.069</v>
      </c>
      <c r="H14" s="248">
        <v>17.376999999999999</v>
      </c>
      <c r="I14" s="247">
        <v>1779.925</v>
      </c>
      <c r="J14" s="249">
        <v>279.70699999999999</v>
      </c>
      <c r="K14" s="248">
        <v>25390.846000000001</v>
      </c>
      <c r="L14" s="247">
        <v>210468.93799999999</v>
      </c>
      <c r="M14" s="249">
        <v>136961.046</v>
      </c>
      <c r="N14" s="247">
        <v>22.786999999999999</v>
      </c>
      <c r="O14" s="247">
        <v>2078.2649999999999</v>
      </c>
      <c r="P14" s="249">
        <v>132.48500000000001</v>
      </c>
      <c r="Q14" s="58"/>
      <c r="R14" s="58"/>
    </row>
    <row r="15" spans="2:18" ht="15" thickTop="1">
      <c r="B15" s="522" t="s">
        <v>27</v>
      </c>
      <c r="C15" s="250" t="s">
        <v>16</v>
      </c>
      <c r="D15" s="251"/>
      <c r="E15" s="252">
        <v>322.30200000000002</v>
      </c>
      <c r="F15" s="252">
        <v>1067.7719999999999</v>
      </c>
      <c r="G15" s="252">
        <v>203.46899999999999</v>
      </c>
      <c r="H15" s="253">
        <v>64.12</v>
      </c>
      <c r="I15" s="252">
        <v>11905.981</v>
      </c>
      <c r="J15" s="254">
        <v>266.39299999999997</v>
      </c>
      <c r="K15" s="253">
        <v>64.085999999999999</v>
      </c>
      <c r="L15" s="252">
        <v>1474.6489999999999</v>
      </c>
      <c r="M15" s="254">
        <v>14.313000000000001</v>
      </c>
      <c r="N15" s="252">
        <v>12152.67</v>
      </c>
      <c r="O15" s="252">
        <v>92646.784</v>
      </c>
      <c r="P15" s="254">
        <v>6402.3810000000003</v>
      </c>
      <c r="Q15" s="58"/>
      <c r="R15" s="58"/>
    </row>
    <row r="16" spans="2:18">
      <c r="B16" s="523"/>
      <c r="C16" s="245" t="s">
        <v>17</v>
      </c>
      <c r="D16" s="246"/>
      <c r="E16" s="247">
        <v>502.995</v>
      </c>
      <c r="F16" s="247">
        <v>56287.010999999999</v>
      </c>
      <c r="G16" s="247">
        <v>18129.215</v>
      </c>
      <c r="H16" s="248">
        <v>277.62299999999999</v>
      </c>
      <c r="I16" s="247">
        <v>35417.883000000002</v>
      </c>
      <c r="J16" s="249">
        <v>3562.4870000000001</v>
      </c>
      <c r="K16" s="248">
        <v>1141.0409999999999</v>
      </c>
      <c r="L16" s="247">
        <v>41495.637999999999</v>
      </c>
      <c r="M16" s="249">
        <v>4684.9799999999996</v>
      </c>
      <c r="N16" s="247">
        <v>23022.472000000002</v>
      </c>
      <c r="O16" s="247">
        <v>566273.93799999997</v>
      </c>
      <c r="P16" s="249">
        <v>144417.23199999999</v>
      </c>
      <c r="Q16" s="58"/>
      <c r="R16" s="58"/>
    </row>
    <row r="17" spans="2:18" ht="15" thickBot="1">
      <c r="B17" s="524"/>
      <c r="C17" s="255" t="s">
        <v>6</v>
      </c>
      <c r="D17" s="256"/>
      <c r="E17" s="257">
        <v>152.07900000000001</v>
      </c>
      <c r="F17" s="257">
        <v>4578.241</v>
      </c>
      <c r="G17" s="257">
        <v>1921.097</v>
      </c>
      <c r="H17" s="258">
        <v>40.584000000000003</v>
      </c>
      <c r="I17" s="257">
        <v>3982.1480000000001</v>
      </c>
      <c r="J17" s="259">
        <v>447.02699999999999</v>
      </c>
      <c r="K17" s="258">
        <v>137.55199999999999</v>
      </c>
      <c r="L17" s="257">
        <v>3669.4059999999999</v>
      </c>
      <c r="M17" s="259">
        <v>422.339</v>
      </c>
      <c r="N17" s="257">
        <v>15162.956</v>
      </c>
      <c r="O17" s="257">
        <v>213470.20499999999</v>
      </c>
      <c r="P17" s="259">
        <v>239053.04</v>
      </c>
      <c r="Q17" s="58"/>
      <c r="R17" s="58"/>
    </row>
    <row r="18" spans="2:18" ht="15" thickTop="1">
      <c r="B18" s="476"/>
      <c r="C18" s="517"/>
      <c r="D18" s="477"/>
      <c r="E18" s="518"/>
      <c r="F18" s="519"/>
      <c r="G18" s="520"/>
      <c r="H18" s="518"/>
      <c r="I18" s="519"/>
      <c r="J18" s="520"/>
      <c r="K18" s="518"/>
      <c r="L18" s="519"/>
      <c r="M18" s="520"/>
      <c r="N18" s="518"/>
      <c r="O18" s="519"/>
      <c r="P18" s="520"/>
      <c r="Q18" s="58"/>
      <c r="R18" s="58"/>
    </row>
    <row r="19" spans="2:18" ht="15" thickBot="1">
      <c r="B19" s="478" t="s">
        <v>28</v>
      </c>
      <c r="C19" s="521"/>
      <c r="D19" s="479"/>
      <c r="E19" s="257">
        <v>468403</v>
      </c>
      <c r="F19" s="257">
        <v>5866935</v>
      </c>
      <c r="G19" s="257">
        <v>11609306.9</v>
      </c>
      <c r="H19" s="258">
        <v>140621.50099999999</v>
      </c>
      <c r="I19" s="257">
        <v>3883455.1860000002</v>
      </c>
      <c r="J19" s="259">
        <v>4658191.1679999996</v>
      </c>
      <c r="K19" s="258">
        <v>408152.984</v>
      </c>
      <c r="L19" s="257">
        <v>2000741.4650000001</v>
      </c>
      <c r="M19" s="259">
        <v>702247.59600000002</v>
      </c>
      <c r="N19" s="257">
        <v>173080.193</v>
      </c>
      <c r="O19" s="257">
        <v>1727366.9909999999</v>
      </c>
      <c r="P19" s="259">
        <v>1225459.5279999999</v>
      </c>
      <c r="Q19" s="58"/>
      <c r="R19" s="58"/>
    </row>
    <row r="20" spans="2:18" ht="15" thickTop="1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spans="2:18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2:18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2:18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</sheetData>
  <mergeCells count="15">
    <mergeCell ref="N4:P4"/>
    <mergeCell ref="K18:M18"/>
    <mergeCell ref="N18:P18"/>
    <mergeCell ref="B19:D19"/>
    <mergeCell ref="B9:B11"/>
    <mergeCell ref="B12:B14"/>
    <mergeCell ref="B15:B17"/>
    <mergeCell ref="B18:D18"/>
    <mergeCell ref="E18:G18"/>
    <mergeCell ref="H18:J18"/>
    <mergeCell ref="B6:B8"/>
    <mergeCell ref="B4:D5"/>
    <mergeCell ref="E4:G4"/>
    <mergeCell ref="H4:J4"/>
    <mergeCell ref="K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Tables 2.7 &amp; 2.8</vt:lpstr>
      <vt:lpstr>Tables 3.7, 3.8 China MRIO 2012</vt:lpstr>
      <vt:lpstr>China MRIO 2000</vt:lpstr>
      <vt:lpstr>Global IRIO</vt:lpstr>
      <vt:lpstr>Tables A4.1.1</vt:lpstr>
      <vt:lpstr>Table A4.1.3</vt:lpstr>
      <vt:lpstr>Table 5.9</vt:lpstr>
      <vt:lpstr>Tables 12.10, 12.11 &amp; 12.12</vt:lpstr>
      <vt:lpstr>Prob. 3-9</vt:lpstr>
      <vt:lpstr>Prob. 9-1</vt:lpstr>
      <vt:lpstr>Prob. 10-10</vt:lpstr>
      <vt:lpstr>Prob. 12-10</vt:lpstr>
      <vt:lpstr>Prob. 11-5</vt:lpstr>
      <vt:lpstr>Prob. 11-8</vt:lpstr>
      <vt:lpstr>Prob. 11-10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pblair</dc:creator>
  <cp:lastModifiedBy>pdb</cp:lastModifiedBy>
  <dcterms:created xsi:type="dcterms:W3CDTF">2009-03-13T17:54:57Z</dcterms:created>
  <dcterms:modified xsi:type="dcterms:W3CDTF">2021-08-03T18:43:17Z</dcterms:modified>
</cp:coreProperties>
</file>