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C5909529-B6A0-4AC3-AA55-A7C3450B3DFE}" xr6:coauthVersionLast="47" xr6:coauthVersionMax="47" xr10:uidLastSave="{00000000-0000-0000-0000-000000000000}"/>
  <bookViews>
    <workbookView xWindow="-120" yWindow="-120" windowWidth="24240" windowHeight="13140" activeTab="1" xr2:uid="{2312B93B-2475-43A2-965C-5D705E0CEBFE}"/>
  </bookViews>
  <sheets>
    <sheet name="Sheet1" sheetId="1" r:id="rId1"/>
    <sheet name="Sheet2" sheetId="2" r:id="rId2"/>
    <sheet name="Table for Examp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" i="1"/>
  <c r="N25" i="1"/>
  <c r="N24" i="1"/>
  <c r="N23" i="1"/>
  <c r="N22" i="1"/>
  <c r="M25" i="1"/>
  <c r="M24" i="1"/>
  <c r="M23" i="1"/>
  <c r="M22" i="1"/>
  <c r="L24" i="1"/>
  <c r="L23" i="1"/>
  <c r="L22" i="1"/>
  <c r="T48" i="1"/>
  <c r="S48" i="1"/>
  <c r="T46" i="1"/>
  <c r="S46" i="1"/>
  <c r="T45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10" i="1"/>
  <c r="T9" i="1"/>
  <c r="S19" i="1"/>
  <c r="S40" i="1"/>
  <c r="S45" i="1"/>
  <c r="S8" i="1"/>
  <c r="S9" i="1"/>
  <c r="S10" i="1"/>
  <c r="S11" i="1"/>
  <c r="S12" i="1"/>
  <c r="S13" i="1"/>
  <c r="S14" i="1"/>
  <c r="S15" i="1"/>
  <c r="S16" i="1"/>
  <c r="S17" i="1"/>
  <c r="S18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1" i="1"/>
  <c r="S42" i="1"/>
  <c r="S43" i="1"/>
  <c r="S44" i="1"/>
  <c r="S7" i="1"/>
  <c r="S6" i="1"/>
  <c r="Q4" i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3" i="1"/>
  <c r="H3" i="1"/>
  <c r="H45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3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" i="1"/>
  <c r="C3" i="1"/>
  <c r="F4" i="1" l="1"/>
  <c r="F5" i="1" s="1"/>
  <c r="F6" i="1" l="1"/>
  <c r="F7" i="1" l="1"/>
  <c r="F8" i="1" l="1"/>
  <c r="F9" i="1" l="1"/>
  <c r="F10" i="1" l="1"/>
  <c r="F11" i="1" l="1"/>
  <c r="F12" i="1" l="1"/>
  <c r="F13" i="1" l="1"/>
  <c r="F14" i="1" l="1"/>
  <c r="F15" i="1" l="1"/>
  <c r="F16" i="1" l="1"/>
  <c r="F17" i="1" l="1"/>
  <c r="F18" i="1" l="1"/>
  <c r="F19" i="1" l="1"/>
  <c r="F20" i="1" l="1"/>
  <c r="F21" i="1" l="1"/>
  <c r="F22" i="1" l="1"/>
  <c r="F23" i="1" l="1"/>
  <c r="F24" i="1" l="1"/>
  <c r="F25" i="1" l="1"/>
  <c r="F26" i="1" l="1"/>
  <c r="F27" i="1" l="1"/>
  <c r="F28" i="1" l="1"/>
  <c r="F29" i="1" l="1"/>
  <c r="F30" i="1" l="1"/>
  <c r="F31" i="1" l="1"/>
  <c r="F32" i="1" l="1"/>
  <c r="F33" i="1" l="1"/>
  <c r="F34" i="1" l="1"/>
  <c r="F35" i="1" l="1"/>
  <c r="F36" i="1" l="1"/>
  <c r="F37" i="1" l="1"/>
  <c r="F38" i="1" l="1"/>
  <c r="F39" i="1" l="1"/>
  <c r="F40" i="1" l="1"/>
  <c r="F41" i="1" l="1"/>
  <c r="F42" i="1" l="1"/>
  <c r="F43" i="1" l="1"/>
  <c r="F44" i="1" l="1"/>
  <c r="F45" i="1" l="1"/>
</calcChain>
</file>

<file path=xl/sharedStrings.xml><?xml version="1.0" encoding="utf-8"?>
<sst xmlns="http://schemas.openxmlformats.org/spreadsheetml/2006/main" count="42" uniqueCount="25">
  <si>
    <t>Walnut at Sunnybrook Dr.</t>
  </si>
  <si>
    <t>Time</t>
  </si>
  <si>
    <t>Incremental Precipitation [in]</t>
  </si>
  <si>
    <t>Cumulative Precipitation [in]</t>
  </si>
  <si>
    <t>P/Ptotal [in/in]</t>
  </si>
  <si>
    <t>Time (min)</t>
  </si>
  <si>
    <t>T/Total</t>
  </si>
  <si>
    <t>Running Total (15 min)</t>
  </si>
  <si>
    <t>Running Total (30 min)</t>
  </si>
  <si>
    <t>Max</t>
  </si>
  <si>
    <t>iph</t>
  </si>
  <si>
    <t>1st Qart</t>
  </si>
  <si>
    <t>2 nd Quart</t>
  </si>
  <si>
    <t>3rd Quart</t>
  </si>
  <si>
    <t>4th Quart</t>
  </si>
  <si>
    <t>Second Quartile</t>
  </si>
  <si>
    <t>Incremental Precipitation (in)</t>
  </si>
  <si>
    <t>Incremental Precipitation (in.)</t>
  </si>
  <si>
    <t>Cumulative Precipitation (in.)</t>
  </si>
  <si>
    <t>Minute</t>
  </si>
  <si>
    <t>Quartile Rainfall (in)</t>
  </si>
  <si>
    <t>Cumulative Rainfall (in)</t>
  </si>
  <si>
    <t>Incremental Rainfall (in)</t>
  </si>
  <si>
    <t>Date and Time</t>
  </si>
  <si>
    <r>
      <t xml:space="preserve">Table 4.32 </t>
    </r>
    <r>
      <rPr>
        <i/>
        <sz val="11"/>
        <color theme="1"/>
        <rFont val="Cambria"/>
        <family val="1"/>
      </rPr>
      <t>Rainfall records at Trailwood Drive gauge, Raleigh, North Carolina,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</si>
</sst>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4" x14ac:knownFonts="1">
    <font>
      <sz val="11"/>
      <color theme="1"/>
      <name val="Cambria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2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164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22" fontId="2" fillId="0" borderId="4" xfId="0" applyNumberFormat="1" applyFont="1" applyBorder="1"/>
    <xf numFmtId="0" fontId="2" fillId="0" borderId="5" xfId="0" applyFont="1" applyBorder="1" applyAlignment="1">
      <alignment horizontal="center"/>
    </xf>
    <xf numFmtId="22" fontId="2" fillId="0" borderId="5" xfId="0" applyNumberFormat="1" applyFont="1" applyBorder="1"/>
    <xf numFmtId="0" fontId="2" fillId="0" borderId="6" xfId="0" applyFont="1" applyBorder="1" applyAlignment="1">
      <alignment horizontal="center"/>
    </xf>
    <xf numFmtId="22" fontId="2" fillId="0" borderId="7" xfId="0" applyNumberFormat="1" applyFont="1" applyBorder="1"/>
    <xf numFmtId="0" fontId="2" fillId="0" borderId="8" xfId="0" applyFont="1" applyBorder="1" applyAlignment="1">
      <alignment horizontal="center"/>
    </xf>
    <xf numFmtId="22" fontId="2" fillId="0" borderId="8" xfId="0" applyNumberFormat="1" applyFont="1" applyBorder="1"/>
    <xf numFmtId="0" fontId="2" fillId="0" borderId="9" xfId="0" applyFont="1" applyBorder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justify" vertic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Cambria" panose="02040503050406030204" pitchFamily="18" charset="0"/>
                <a:ea typeface="Cambria" panose="02040503050406030204" pitchFamily="18" charset="0"/>
              </a:rPr>
              <a:t>Figure 4.45.</a:t>
            </a:r>
            <a:r>
              <a:rPr lang="en-US" sz="1200" baseline="0">
                <a:latin typeface="Cambria" panose="02040503050406030204" pitchFamily="18" charset="0"/>
                <a:ea typeface="Cambria" panose="02040503050406030204" pitchFamily="18" charset="0"/>
              </a:rPr>
              <a:t>  Rainfall mass curve</a:t>
            </a:r>
            <a:endParaRPr lang="en-US" sz="1200">
              <a:latin typeface="Cambria" panose="02040503050406030204" pitchFamily="18" charset="0"/>
              <a:ea typeface="Cambria" panose="020405030504060302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P/Ptotal [in/in]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Sheet1!$G$3:$G$45</c:f>
              <c:numCache>
                <c:formatCode>General</c:formatCode>
                <c:ptCount val="43"/>
                <c:pt idx="0">
                  <c:v>0</c:v>
                </c:pt>
                <c:pt idx="1">
                  <c:v>2.3809523809523808E-2</c:v>
                </c:pt>
                <c:pt idx="2">
                  <c:v>4.7619047619047616E-2</c:v>
                </c:pt>
                <c:pt idx="3">
                  <c:v>7.1428571428571425E-2</c:v>
                </c:pt>
                <c:pt idx="4">
                  <c:v>9.5238095238095233E-2</c:v>
                </c:pt>
                <c:pt idx="5">
                  <c:v>0.11904761904761904</c:v>
                </c:pt>
                <c:pt idx="6">
                  <c:v>0.14285714285714285</c:v>
                </c:pt>
                <c:pt idx="7">
                  <c:v>0.16666666666666666</c:v>
                </c:pt>
                <c:pt idx="8">
                  <c:v>0.19047619047619047</c:v>
                </c:pt>
                <c:pt idx="9">
                  <c:v>0.21428571428571427</c:v>
                </c:pt>
                <c:pt idx="10">
                  <c:v>0.23809523809523808</c:v>
                </c:pt>
                <c:pt idx="11">
                  <c:v>0.26190476190476192</c:v>
                </c:pt>
                <c:pt idx="12">
                  <c:v>0.2857142857142857</c:v>
                </c:pt>
                <c:pt idx="13">
                  <c:v>0.30952380952380953</c:v>
                </c:pt>
                <c:pt idx="14">
                  <c:v>0.33333333333333331</c:v>
                </c:pt>
                <c:pt idx="15">
                  <c:v>0.35714285714285715</c:v>
                </c:pt>
                <c:pt idx="16">
                  <c:v>0.38095238095238093</c:v>
                </c:pt>
                <c:pt idx="17">
                  <c:v>0.40476190476190477</c:v>
                </c:pt>
                <c:pt idx="18">
                  <c:v>0.42857142857142855</c:v>
                </c:pt>
                <c:pt idx="19">
                  <c:v>0.45238095238095238</c:v>
                </c:pt>
                <c:pt idx="20">
                  <c:v>0.47619047619047616</c:v>
                </c:pt>
                <c:pt idx="21">
                  <c:v>0.5</c:v>
                </c:pt>
                <c:pt idx="22">
                  <c:v>0.52380952380952384</c:v>
                </c:pt>
                <c:pt idx="23">
                  <c:v>0.54761904761904767</c:v>
                </c:pt>
                <c:pt idx="24">
                  <c:v>0.5714285714285714</c:v>
                </c:pt>
                <c:pt idx="25">
                  <c:v>0.59523809523809523</c:v>
                </c:pt>
                <c:pt idx="26">
                  <c:v>0.61904761904761907</c:v>
                </c:pt>
                <c:pt idx="27">
                  <c:v>0.6428571428571429</c:v>
                </c:pt>
                <c:pt idx="28">
                  <c:v>0.66666666666666663</c:v>
                </c:pt>
                <c:pt idx="29">
                  <c:v>0.69047619047619047</c:v>
                </c:pt>
                <c:pt idx="30">
                  <c:v>0.7142857142857143</c:v>
                </c:pt>
                <c:pt idx="31">
                  <c:v>0.73809523809523814</c:v>
                </c:pt>
                <c:pt idx="32">
                  <c:v>0.76190476190476186</c:v>
                </c:pt>
                <c:pt idx="33">
                  <c:v>0.7857142857142857</c:v>
                </c:pt>
                <c:pt idx="34">
                  <c:v>0.80952380952380953</c:v>
                </c:pt>
                <c:pt idx="35">
                  <c:v>0.83333333333333337</c:v>
                </c:pt>
                <c:pt idx="36">
                  <c:v>0.8571428571428571</c:v>
                </c:pt>
                <c:pt idx="37">
                  <c:v>0.88095238095238093</c:v>
                </c:pt>
                <c:pt idx="38">
                  <c:v>0.90476190476190477</c:v>
                </c:pt>
                <c:pt idx="39">
                  <c:v>0.9285714285714286</c:v>
                </c:pt>
                <c:pt idx="40">
                  <c:v>0.95238095238095233</c:v>
                </c:pt>
                <c:pt idx="41">
                  <c:v>0.97619047619047616</c:v>
                </c:pt>
                <c:pt idx="42">
                  <c:v>1</c:v>
                </c:pt>
              </c:numCache>
            </c:numRef>
          </c:xVal>
          <c:yVal>
            <c:numRef>
              <c:f>Sheet1!$H$3:$H$45</c:f>
              <c:numCache>
                <c:formatCode>General</c:formatCode>
                <c:ptCount val="43"/>
                <c:pt idx="0">
                  <c:v>8.3333333333333402E-3</c:v>
                </c:pt>
                <c:pt idx="1">
                  <c:v>1.3888888888888902E-2</c:v>
                </c:pt>
                <c:pt idx="2">
                  <c:v>1.3888888888888902E-2</c:v>
                </c:pt>
                <c:pt idx="3">
                  <c:v>1.3888888888888902E-2</c:v>
                </c:pt>
                <c:pt idx="4">
                  <c:v>1.666666666666668E-2</c:v>
                </c:pt>
                <c:pt idx="5">
                  <c:v>3.0555555555555586E-2</c:v>
                </c:pt>
                <c:pt idx="6">
                  <c:v>4.4444444444444488E-2</c:v>
                </c:pt>
                <c:pt idx="7">
                  <c:v>8.055555555555563E-2</c:v>
                </c:pt>
                <c:pt idx="8">
                  <c:v>0.12777777777777791</c:v>
                </c:pt>
                <c:pt idx="9">
                  <c:v>0.17777777777777795</c:v>
                </c:pt>
                <c:pt idx="10">
                  <c:v>0.24722222222222245</c:v>
                </c:pt>
                <c:pt idx="11">
                  <c:v>0.29444444444444473</c:v>
                </c:pt>
                <c:pt idx="12">
                  <c:v>0.38611111111111146</c:v>
                </c:pt>
                <c:pt idx="13">
                  <c:v>0.48055555555555601</c:v>
                </c:pt>
                <c:pt idx="14">
                  <c:v>0.56111111111111156</c:v>
                </c:pt>
                <c:pt idx="15">
                  <c:v>0.60833333333333384</c:v>
                </c:pt>
                <c:pt idx="16">
                  <c:v>0.64722222222222281</c:v>
                </c:pt>
                <c:pt idx="17">
                  <c:v>0.68611111111111178</c:v>
                </c:pt>
                <c:pt idx="18">
                  <c:v>0.72222222222222288</c:v>
                </c:pt>
                <c:pt idx="19">
                  <c:v>0.74166666666666725</c:v>
                </c:pt>
                <c:pt idx="20">
                  <c:v>0.76111111111111174</c:v>
                </c:pt>
                <c:pt idx="21">
                  <c:v>0.78055555555555611</c:v>
                </c:pt>
                <c:pt idx="22">
                  <c:v>0.80277777777777837</c:v>
                </c:pt>
                <c:pt idx="23">
                  <c:v>0.82222222222222274</c:v>
                </c:pt>
                <c:pt idx="24">
                  <c:v>0.83055555555555605</c:v>
                </c:pt>
                <c:pt idx="25">
                  <c:v>0.83055555555555605</c:v>
                </c:pt>
                <c:pt idx="26">
                  <c:v>0.83333333333333381</c:v>
                </c:pt>
                <c:pt idx="27">
                  <c:v>0.83611111111111147</c:v>
                </c:pt>
                <c:pt idx="28">
                  <c:v>0.83888888888888924</c:v>
                </c:pt>
                <c:pt idx="29">
                  <c:v>0.8416666666666669</c:v>
                </c:pt>
                <c:pt idx="30">
                  <c:v>0.86111111111111138</c:v>
                </c:pt>
                <c:pt idx="31">
                  <c:v>0.88611111111111129</c:v>
                </c:pt>
                <c:pt idx="32">
                  <c:v>0.90833333333333366</c:v>
                </c:pt>
                <c:pt idx="33">
                  <c:v>0.93333333333333357</c:v>
                </c:pt>
                <c:pt idx="34">
                  <c:v>0.94722222222222241</c:v>
                </c:pt>
                <c:pt idx="35">
                  <c:v>0.96111111111111125</c:v>
                </c:pt>
                <c:pt idx="36">
                  <c:v>0.97222222222222243</c:v>
                </c:pt>
                <c:pt idx="37">
                  <c:v>0.98055555555555574</c:v>
                </c:pt>
                <c:pt idx="38">
                  <c:v>0.98888888888888904</c:v>
                </c:pt>
                <c:pt idx="39">
                  <c:v>0.99444444444444458</c:v>
                </c:pt>
                <c:pt idx="40">
                  <c:v>0.99722222222222223</c:v>
                </c:pt>
                <c:pt idx="41">
                  <c:v>0.99722222222222223</c:v>
                </c:pt>
                <c:pt idx="4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C1-4C3D-BE92-4A93C1B26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62607"/>
        <c:axId val="2132563855"/>
      </c:scatterChart>
      <c:valAx>
        <c:axId val="213256260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2132563855"/>
        <c:crosses val="autoZero"/>
        <c:crossBetween val="midCat"/>
        <c:majorUnit val="0.1"/>
        <c:minorUnit val="5.000000000000001E-2"/>
      </c:valAx>
      <c:valAx>
        <c:axId val="213256385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2132562607"/>
        <c:crosses val="autoZero"/>
        <c:crossBetween val="midCat"/>
        <c:majorUnit val="0.1"/>
        <c:min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Cambria" panose="02040503050406030204" pitchFamily="18" charset="0"/>
                <a:ea typeface="Cambria" panose="02040503050406030204" pitchFamily="18" charset="0"/>
              </a:rPr>
              <a:t>Figure 4.46.  Rainfall hyetograph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Sheet1!$W$2</c:f>
              <c:strCache>
                <c:ptCount val="1"/>
                <c:pt idx="0">
                  <c:v>Incremental Precipitation (in)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numRef>
              <c:f>Sheet1!$V$3:$V$45</c:f>
              <c:numCache>
                <c:formatCode>General</c:formatCode>
                <c:ptCount val="4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</c:numCache>
            </c:numRef>
          </c:cat>
          <c:val>
            <c:numRef>
              <c:f>Sheet1!$W$3:$W$45</c:f>
              <c:numCache>
                <c:formatCode>General</c:formatCode>
                <c:ptCount val="43"/>
                <c:pt idx="0">
                  <c:v>0.03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0.05</c:v>
                </c:pt>
                <c:pt idx="6">
                  <c:v>0.05</c:v>
                </c:pt>
                <c:pt idx="7">
                  <c:v>0.13</c:v>
                </c:pt>
                <c:pt idx="8">
                  <c:v>0.17</c:v>
                </c:pt>
                <c:pt idx="9">
                  <c:v>0.18</c:v>
                </c:pt>
                <c:pt idx="10">
                  <c:v>0.25</c:v>
                </c:pt>
                <c:pt idx="11">
                  <c:v>0.17</c:v>
                </c:pt>
                <c:pt idx="12">
                  <c:v>0.33</c:v>
                </c:pt>
                <c:pt idx="13">
                  <c:v>0.34</c:v>
                </c:pt>
                <c:pt idx="14">
                  <c:v>0.28999999999999998</c:v>
                </c:pt>
                <c:pt idx="15">
                  <c:v>0.17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0.13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7.0000000000000007E-2</c:v>
                </c:pt>
                <c:pt idx="22">
                  <c:v>0.08</c:v>
                </c:pt>
                <c:pt idx="23">
                  <c:v>7.0000000000000007E-2</c:v>
                </c:pt>
                <c:pt idx="24">
                  <c:v>0.03</c:v>
                </c:pt>
                <c:pt idx="25">
                  <c:v>0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7.0000000000000007E-2</c:v>
                </c:pt>
                <c:pt idx="31">
                  <c:v>0.09</c:v>
                </c:pt>
                <c:pt idx="32">
                  <c:v>0.08</c:v>
                </c:pt>
                <c:pt idx="33">
                  <c:v>0.09</c:v>
                </c:pt>
                <c:pt idx="34">
                  <c:v>0.05</c:v>
                </c:pt>
                <c:pt idx="35">
                  <c:v>0.05</c:v>
                </c:pt>
                <c:pt idx="36">
                  <c:v>0.04</c:v>
                </c:pt>
                <c:pt idx="37">
                  <c:v>0.03</c:v>
                </c:pt>
                <c:pt idx="38">
                  <c:v>0.03</c:v>
                </c:pt>
                <c:pt idx="39">
                  <c:v>0.02</c:v>
                </c:pt>
                <c:pt idx="40">
                  <c:v>0.01</c:v>
                </c:pt>
                <c:pt idx="41">
                  <c:v>0</c:v>
                </c:pt>
                <c:pt idx="4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9-4497-80E3-5C0EBF0BC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2062045567"/>
        <c:axId val="2062043903"/>
      </c:barChart>
      <c:catAx>
        <c:axId val="2062045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2062043903"/>
        <c:crosses val="autoZero"/>
        <c:auto val="1"/>
        <c:lblAlgn val="ctr"/>
        <c:lblOffset val="100"/>
        <c:noMultiLvlLbl val="0"/>
      </c:catAx>
      <c:valAx>
        <c:axId val="2062043903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2062045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152401</xdr:colOff>
      <xdr:row>1</xdr:row>
      <xdr:rowOff>438150</xdr:rowOff>
    </xdr:from>
    <xdr:to>
      <xdr:col>13</xdr:col>
      <xdr:colOff>361951</xdr:colOff>
      <xdr:row>17</xdr:row>
      <xdr:rowOff>20955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1E91F5-229D-4524-9D28-290766DAA9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20002</xdr:colOff>
      <xdr:row>7</xdr:row>
      <xdr:rowOff>952</xdr:rowOff>
    </xdr:from>
    <xdr:to>
      <xdr:col>31</xdr:col>
      <xdr:colOff>0</xdr:colOff>
      <xdr:row>23</xdr:row>
      <xdr:rowOff>952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AE41E7-85D0-424A-8B62-536BC04352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CA0B-907D-4745-90DC-FB66486FB39F}">
  <dimension ref="A1:AC55"/>
  <sheetViews>
    <sheetView workbookViewId="0">
      <selection activeCell="L33" sqref="L33"/>
    </sheetView>
  </sheetViews>
  <sheetFormatPr defaultRowHeight="14.25" x14ac:dyDescent="0.2"/>
  <cols>
    <col min="1" max="1" width="14.125" customWidth="1"/>
    <col min="2" max="2" width="13.5" customWidth="1"/>
    <col min="3" max="3" width="15.5" customWidth="1"/>
    <col min="6" max="6" width="9.75" customWidth="1"/>
    <col min="13" max="13" width="11.25" customWidth="1"/>
    <col min="15" max="15" width="8.625" customWidth="1"/>
    <col min="16" max="16" width="10.625" customWidth="1"/>
    <col min="17" max="17" width="8.75" style="22"/>
    <col min="18" max="18" width="12.25" customWidth="1"/>
    <col min="23" max="23" width="11.75" customWidth="1"/>
  </cols>
  <sheetData>
    <row r="1" spans="1:23" ht="15" thickBot="1" x14ac:dyDescent="0.25">
      <c r="A1" t="s">
        <v>0</v>
      </c>
    </row>
    <row r="2" spans="1:23" ht="42.75" x14ac:dyDescent="0.2">
      <c r="A2" t="s">
        <v>1</v>
      </c>
      <c r="B2" s="2" t="s">
        <v>2</v>
      </c>
      <c r="C2" s="2" t="s">
        <v>3</v>
      </c>
      <c r="D2" s="4" t="s">
        <v>4</v>
      </c>
      <c r="F2" t="s">
        <v>5</v>
      </c>
      <c r="G2" t="s">
        <v>6</v>
      </c>
      <c r="H2" s="4" t="s">
        <v>4</v>
      </c>
      <c r="Q2" s="6" t="s">
        <v>5</v>
      </c>
      <c r="R2" s="19" t="s">
        <v>18</v>
      </c>
      <c r="S2" s="7" t="s">
        <v>7</v>
      </c>
      <c r="T2" s="9" t="s">
        <v>8</v>
      </c>
      <c r="V2" t="s">
        <v>5</v>
      </c>
      <c r="W2" s="2" t="s">
        <v>16</v>
      </c>
    </row>
    <row r="3" spans="1:23" x14ac:dyDescent="0.2">
      <c r="A3" s="1">
        <v>44074.892361111109</v>
      </c>
      <c r="B3">
        <v>0.03</v>
      </c>
      <c r="C3">
        <f>B3</f>
        <v>0.03</v>
      </c>
      <c r="D3">
        <f>C3/$C$45</f>
        <v>8.3333333333333402E-3</v>
      </c>
      <c r="F3">
        <v>0</v>
      </c>
      <c r="G3">
        <f>F3/$F$45</f>
        <v>0</v>
      </c>
      <c r="H3">
        <f>D3</f>
        <v>8.3333333333333402E-3</v>
      </c>
      <c r="Q3" s="18">
        <v>0</v>
      </c>
      <c r="R3" s="20">
        <v>0.03</v>
      </c>
      <c r="S3" s="11"/>
      <c r="T3" s="13"/>
      <c r="V3">
        <v>0</v>
      </c>
      <c r="W3">
        <v>0.03</v>
      </c>
    </row>
    <row r="4" spans="1:23" x14ac:dyDescent="0.2">
      <c r="A4" s="1">
        <v>44074.895833333336</v>
      </c>
      <c r="B4">
        <v>0.02</v>
      </c>
      <c r="C4">
        <f>C3+B4</f>
        <v>0.05</v>
      </c>
      <c r="D4">
        <f t="shared" ref="D4:D45" si="0">C4/$C$45</f>
        <v>1.3888888888888902E-2</v>
      </c>
      <c r="F4">
        <f>F3+5</f>
        <v>5</v>
      </c>
      <c r="G4">
        <f t="shared" ref="G4:G45" si="1">F4/$F$45</f>
        <v>2.3809523809523808E-2</v>
      </c>
      <c r="H4">
        <f t="shared" ref="H4:H44" si="2">D4</f>
        <v>1.3888888888888902E-2</v>
      </c>
      <c r="Q4" s="18">
        <f>Q3+5</f>
        <v>5</v>
      </c>
      <c r="R4" s="20">
        <v>0.05</v>
      </c>
      <c r="S4" s="11"/>
      <c r="T4" s="13"/>
      <c r="V4">
        <f>V3+5</f>
        <v>5</v>
      </c>
      <c r="W4">
        <v>0.02</v>
      </c>
    </row>
    <row r="5" spans="1:23" x14ac:dyDescent="0.2">
      <c r="A5" s="1">
        <v>44074.899305555555</v>
      </c>
      <c r="B5">
        <v>0</v>
      </c>
      <c r="C5">
        <f t="shared" ref="C5:C45" si="3">C4+B5</f>
        <v>0.05</v>
      </c>
      <c r="D5">
        <f t="shared" si="0"/>
        <v>1.3888888888888902E-2</v>
      </c>
      <c r="F5">
        <f t="shared" ref="F5:F45" si="4">F4+5</f>
        <v>10</v>
      </c>
      <c r="G5">
        <f t="shared" si="1"/>
        <v>4.7619047619047616E-2</v>
      </c>
      <c r="H5">
        <f t="shared" si="2"/>
        <v>1.3888888888888902E-2</v>
      </c>
      <c r="Q5" s="18">
        <f t="shared" ref="Q5:Q45" si="5">Q4+5</f>
        <v>10</v>
      </c>
      <c r="R5" s="20">
        <v>0.05</v>
      </c>
      <c r="S5" s="11"/>
      <c r="T5" s="13"/>
      <c r="V5">
        <f t="shared" ref="V5:V45" si="6">V4+5</f>
        <v>10</v>
      </c>
      <c r="W5">
        <v>0</v>
      </c>
    </row>
    <row r="6" spans="1:23" x14ac:dyDescent="0.2">
      <c r="A6" s="1">
        <v>44074.902777777781</v>
      </c>
      <c r="B6">
        <v>0</v>
      </c>
      <c r="C6">
        <f t="shared" si="3"/>
        <v>0.05</v>
      </c>
      <c r="D6">
        <f t="shared" si="0"/>
        <v>1.3888888888888902E-2</v>
      </c>
      <c r="F6">
        <f t="shared" si="4"/>
        <v>15</v>
      </c>
      <c r="G6">
        <f t="shared" si="1"/>
        <v>7.1428571428571425E-2</v>
      </c>
      <c r="H6">
        <f t="shared" si="2"/>
        <v>1.3888888888888902E-2</v>
      </c>
      <c r="Q6" s="18">
        <f t="shared" si="5"/>
        <v>15</v>
      </c>
      <c r="R6" s="20">
        <v>0.05</v>
      </c>
      <c r="S6" s="11">
        <f>R6</f>
        <v>0.05</v>
      </c>
      <c r="T6" s="13"/>
      <c r="V6">
        <f t="shared" si="6"/>
        <v>15</v>
      </c>
      <c r="W6">
        <v>0</v>
      </c>
    </row>
    <row r="7" spans="1:23" x14ac:dyDescent="0.2">
      <c r="A7" s="1">
        <v>44074.90625</v>
      </c>
      <c r="B7">
        <v>0.01</v>
      </c>
      <c r="C7">
        <f t="shared" si="3"/>
        <v>6.0000000000000005E-2</v>
      </c>
      <c r="D7">
        <f t="shared" si="0"/>
        <v>1.666666666666668E-2</v>
      </c>
      <c r="F7">
        <f t="shared" si="4"/>
        <v>20</v>
      </c>
      <c r="G7">
        <f t="shared" si="1"/>
        <v>9.5238095238095233E-2</v>
      </c>
      <c r="H7">
        <f t="shared" si="2"/>
        <v>1.666666666666668E-2</v>
      </c>
      <c r="Q7" s="18">
        <f t="shared" si="5"/>
        <v>20</v>
      </c>
      <c r="R7" s="20">
        <v>6.0000000000000005E-2</v>
      </c>
      <c r="S7" s="11">
        <f>R7-R4</f>
        <v>1.0000000000000002E-2</v>
      </c>
      <c r="T7" s="13"/>
      <c r="V7">
        <f t="shared" si="6"/>
        <v>20</v>
      </c>
      <c r="W7">
        <v>0.01</v>
      </c>
    </row>
    <row r="8" spans="1:23" x14ac:dyDescent="0.2">
      <c r="A8" s="1">
        <v>44074.909722222219</v>
      </c>
      <c r="B8">
        <v>0.05</v>
      </c>
      <c r="C8">
        <f t="shared" si="3"/>
        <v>0.11000000000000001</v>
      </c>
      <c r="D8">
        <f t="shared" si="0"/>
        <v>3.0555555555555586E-2</v>
      </c>
      <c r="F8">
        <f t="shared" si="4"/>
        <v>25</v>
      </c>
      <c r="G8">
        <f t="shared" si="1"/>
        <v>0.11904761904761904</v>
      </c>
      <c r="H8">
        <f t="shared" si="2"/>
        <v>3.0555555555555586E-2</v>
      </c>
      <c r="Q8" s="18">
        <f t="shared" si="5"/>
        <v>25</v>
      </c>
      <c r="R8" s="20">
        <v>0.11000000000000001</v>
      </c>
      <c r="S8" s="11">
        <f t="shared" ref="S8:S44" si="7">R8-R5</f>
        <v>6.0000000000000012E-2</v>
      </c>
      <c r="T8" s="13"/>
      <c r="V8">
        <f t="shared" si="6"/>
        <v>25</v>
      </c>
      <c r="W8">
        <v>0.05</v>
      </c>
    </row>
    <row r="9" spans="1:23" x14ac:dyDescent="0.2">
      <c r="A9" s="1">
        <v>44074.913194444445</v>
      </c>
      <c r="B9">
        <v>0.05</v>
      </c>
      <c r="C9">
        <f t="shared" si="3"/>
        <v>0.16000000000000003</v>
      </c>
      <c r="D9">
        <f t="shared" si="0"/>
        <v>4.4444444444444488E-2</v>
      </c>
      <c r="F9">
        <f t="shared" si="4"/>
        <v>30</v>
      </c>
      <c r="G9">
        <f t="shared" si="1"/>
        <v>0.14285714285714285</v>
      </c>
      <c r="H9">
        <f t="shared" si="2"/>
        <v>4.4444444444444488E-2</v>
      </c>
      <c r="Q9" s="18">
        <f t="shared" si="5"/>
        <v>30</v>
      </c>
      <c r="R9" s="20">
        <v>0.16000000000000003</v>
      </c>
      <c r="S9" s="11">
        <f t="shared" si="7"/>
        <v>0.11000000000000003</v>
      </c>
      <c r="T9" s="13">
        <f>R9</f>
        <v>0.16000000000000003</v>
      </c>
      <c r="V9">
        <f t="shared" si="6"/>
        <v>30</v>
      </c>
      <c r="W9">
        <v>0.05</v>
      </c>
    </row>
    <row r="10" spans="1:23" x14ac:dyDescent="0.2">
      <c r="A10" s="1">
        <v>44074.916666666664</v>
      </c>
      <c r="B10">
        <v>0.13</v>
      </c>
      <c r="C10">
        <f t="shared" si="3"/>
        <v>0.29000000000000004</v>
      </c>
      <c r="D10">
        <f t="shared" si="0"/>
        <v>8.055555555555563E-2</v>
      </c>
      <c r="F10">
        <f t="shared" si="4"/>
        <v>35</v>
      </c>
      <c r="G10">
        <f t="shared" si="1"/>
        <v>0.16666666666666666</v>
      </c>
      <c r="H10">
        <f t="shared" si="2"/>
        <v>8.055555555555563E-2</v>
      </c>
      <c r="Q10" s="18">
        <f t="shared" si="5"/>
        <v>35</v>
      </c>
      <c r="R10" s="20">
        <v>0.29000000000000004</v>
      </c>
      <c r="S10" s="11">
        <f t="shared" si="7"/>
        <v>0.23000000000000004</v>
      </c>
      <c r="T10" s="13">
        <f>R10-R4</f>
        <v>0.24000000000000005</v>
      </c>
      <c r="V10">
        <f t="shared" si="6"/>
        <v>35</v>
      </c>
      <c r="W10">
        <v>0.13</v>
      </c>
    </row>
    <row r="11" spans="1:23" x14ac:dyDescent="0.2">
      <c r="A11" s="1">
        <v>44074.920138888891</v>
      </c>
      <c r="B11">
        <v>0.17</v>
      </c>
      <c r="C11">
        <f t="shared" si="3"/>
        <v>0.46000000000000008</v>
      </c>
      <c r="D11">
        <f t="shared" si="0"/>
        <v>0.12777777777777791</v>
      </c>
      <c r="F11">
        <f t="shared" si="4"/>
        <v>40</v>
      </c>
      <c r="G11">
        <f t="shared" si="1"/>
        <v>0.19047619047619047</v>
      </c>
      <c r="H11">
        <f t="shared" si="2"/>
        <v>0.12777777777777791</v>
      </c>
      <c r="Q11" s="18">
        <f t="shared" si="5"/>
        <v>40</v>
      </c>
      <c r="R11" s="20">
        <v>0.46000000000000008</v>
      </c>
      <c r="S11" s="11">
        <f t="shared" si="7"/>
        <v>0.35000000000000009</v>
      </c>
      <c r="T11" s="13">
        <f t="shared" ref="T11:T44" si="8">R11-R5</f>
        <v>0.41000000000000009</v>
      </c>
      <c r="V11">
        <f t="shared" si="6"/>
        <v>40</v>
      </c>
      <c r="W11">
        <v>0.17</v>
      </c>
    </row>
    <row r="12" spans="1:23" x14ac:dyDescent="0.2">
      <c r="A12" s="1">
        <v>44074.923611111109</v>
      </c>
      <c r="B12">
        <v>0.18</v>
      </c>
      <c r="C12">
        <f t="shared" si="3"/>
        <v>0.64000000000000012</v>
      </c>
      <c r="D12">
        <f t="shared" si="0"/>
        <v>0.17777777777777795</v>
      </c>
      <c r="F12">
        <f t="shared" si="4"/>
        <v>45</v>
      </c>
      <c r="G12">
        <f t="shared" si="1"/>
        <v>0.21428571428571427</v>
      </c>
      <c r="H12">
        <f t="shared" si="2"/>
        <v>0.17777777777777795</v>
      </c>
      <c r="Q12" s="18">
        <f t="shared" si="5"/>
        <v>45</v>
      </c>
      <c r="R12" s="20">
        <v>0.64000000000000012</v>
      </c>
      <c r="S12" s="11">
        <f t="shared" si="7"/>
        <v>0.48000000000000009</v>
      </c>
      <c r="T12" s="13">
        <f t="shared" si="8"/>
        <v>0.59000000000000008</v>
      </c>
      <c r="V12">
        <f t="shared" si="6"/>
        <v>45</v>
      </c>
      <c r="W12">
        <v>0.18</v>
      </c>
    </row>
    <row r="13" spans="1:23" x14ac:dyDescent="0.2">
      <c r="A13" s="1">
        <v>44074.927083333336</v>
      </c>
      <c r="B13">
        <v>0.25</v>
      </c>
      <c r="C13">
        <f t="shared" si="3"/>
        <v>0.89000000000000012</v>
      </c>
      <c r="D13">
        <f t="shared" si="0"/>
        <v>0.24722222222222245</v>
      </c>
      <c r="F13">
        <f t="shared" si="4"/>
        <v>50</v>
      </c>
      <c r="G13">
        <f t="shared" si="1"/>
        <v>0.23809523809523808</v>
      </c>
      <c r="H13">
        <f t="shared" si="2"/>
        <v>0.24722222222222245</v>
      </c>
      <c r="Q13" s="18">
        <f t="shared" si="5"/>
        <v>50</v>
      </c>
      <c r="R13" s="20">
        <v>0.89000000000000012</v>
      </c>
      <c r="S13" s="11">
        <f t="shared" si="7"/>
        <v>0.60000000000000009</v>
      </c>
      <c r="T13" s="13">
        <f t="shared" si="8"/>
        <v>0.83000000000000007</v>
      </c>
      <c r="V13">
        <f t="shared" si="6"/>
        <v>50</v>
      </c>
      <c r="W13">
        <v>0.25</v>
      </c>
    </row>
    <row r="14" spans="1:23" x14ac:dyDescent="0.2">
      <c r="A14" s="1">
        <v>44074.930555555555</v>
      </c>
      <c r="B14">
        <v>0.17</v>
      </c>
      <c r="C14">
        <f t="shared" si="3"/>
        <v>1.06</v>
      </c>
      <c r="D14">
        <f t="shared" si="0"/>
        <v>0.29444444444444473</v>
      </c>
      <c r="F14">
        <f t="shared" si="4"/>
        <v>55</v>
      </c>
      <c r="G14">
        <f t="shared" si="1"/>
        <v>0.26190476190476192</v>
      </c>
      <c r="H14">
        <f t="shared" si="2"/>
        <v>0.29444444444444473</v>
      </c>
      <c r="Q14" s="18">
        <f t="shared" si="5"/>
        <v>55</v>
      </c>
      <c r="R14" s="20">
        <v>1.06</v>
      </c>
      <c r="S14" s="11">
        <f t="shared" si="7"/>
        <v>0.6</v>
      </c>
      <c r="T14" s="13">
        <f t="shared" si="8"/>
        <v>0.95000000000000007</v>
      </c>
      <c r="V14">
        <f t="shared" si="6"/>
        <v>55</v>
      </c>
      <c r="W14">
        <v>0.17</v>
      </c>
    </row>
    <row r="15" spans="1:23" x14ac:dyDescent="0.2">
      <c r="A15" s="1">
        <v>44074.934027777781</v>
      </c>
      <c r="B15">
        <v>0.33</v>
      </c>
      <c r="C15">
        <f t="shared" si="3"/>
        <v>1.3900000000000001</v>
      </c>
      <c r="D15">
        <f t="shared" si="0"/>
        <v>0.38611111111111146</v>
      </c>
      <c r="F15">
        <f t="shared" si="4"/>
        <v>60</v>
      </c>
      <c r="G15">
        <f t="shared" si="1"/>
        <v>0.2857142857142857</v>
      </c>
      <c r="H15">
        <f t="shared" si="2"/>
        <v>0.38611111111111146</v>
      </c>
      <c r="Q15" s="18">
        <f t="shared" si="5"/>
        <v>60</v>
      </c>
      <c r="R15" s="20">
        <v>1.3900000000000001</v>
      </c>
      <c r="S15" s="11">
        <f t="shared" si="7"/>
        <v>0.75</v>
      </c>
      <c r="T15" s="13">
        <f t="shared" si="8"/>
        <v>1.23</v>
      </c>
      <c r="V15">
        <f t="shared" si="6"/>
        <v>60</v>
      </c>
      <c r="W15">
        <v>0.33</v>
      </c>
    </row>
    <row r="16" spans="1:23" x14ac:dyDescent="0.2">
      <c r="A16" s="1">
        <v>44074.9375</v>
      </c>
      <c r="B16">
        <v>0.34</v>
      </c>
      <c r="C16">
        <f t="shared" si="3"/>
        <v>1.7300000000000002</v>
      </c>
      <c r="D16">
        <f t="shared" si="0"/>
        <v>0.48055555555555601</v>
      </c>
      <c r="F16">
        <f t="shared" si="4"/>
        <v>65</v>
      </c>
      <c r="G16">
        <f t="shared" si="1"/>
        <v>0.30952380952380953</v>
      </c>
      <c r="H16">
        <f t="shared" si="2"/>
        <v>0.48055555555555601</v>
      </c>
      <c r="Q16" s="18">
        <f t="shared" si="5"/>
        <v>65</v>
      </c>
      <c r="R16" s="20">
        <v>1.7300000000000002</v>
      </c>
      <c r="S16" s="11">
        <f t="shared" si="7"/>
        <v>0.84000000000000008</v>
      </c>
      <c r="T16" s="13">
        <f t="shared" si="8"/>
        <v>1.4400000000000002</v>
      </c>
      <c r="V16">
        <f t="shared" si="6"/>
        <v>65</v>
      </c>
      <c r="W16">
        <v>0.34</v>
      </c>
    </row>
    <row r="17" spans="1:23" x14ac:dyDescent="0.2">
      <c r="A17" s="1">
        <v>44074.940972222219</v>
      </c>
      <c r="B17">
        <v>0.28999999999999998</v>
      </c>
      <c r="C17">
        <f t="shared" si="3"/>
        <v>2.02</v>
      </c>
      <c r="D17">
        <f t="shared" si="0"/>
        <v>0.56111111111111156</v>
      </c>
      <c r="F17">
        <f t="shared" si="4"/>
        <v>70</v>
      </c>
      <c r="G17">
        <f t="shared" si="1"/>
        <v>0.33333333333333331</v>
      </c>
      <c r="H17">
        <f t="shared" si="2"/>
        <v>0.56111111111111156</v>
      </c>
      <c r="Q17" s="18">
        <f t="shared" si="5"/>
        <v>70</v>
      </c>
      <c r="R17" s="20">
        <v>2.02</v>
      </c>
      <c r="S17" s="11">
        <f t="shared" si="7"/>
        <v>0.96</v>
      </c>
      <c r="T17" s="13">
        <f t="shared" si="8"/>
        <v>1.56</v>
      </c>
      <c r="V17">
        <f t="shared" si="6"/>
        <v>70</v>
      </c>
      <c r="W17">
        <v>0.28999999999999998</v>
      </c>
    </row>
    <row r="18" spans="1:23" x14ac:dyDescent="0.2">
      <c r="A18" s="1">
        <v>44074.944444444445</v>
      </c>
      <c r="B18">
        <v>0.17</v>
      </c>
      <c r="C18">
        <f t="shared" si="3"/>
        <v>2.19</v>
      </c>
      <c r="D18">
        <f t="shared" si="0"/>
        <v>0.60833333333333384</v>
      </c>
      <c r="F18">
        <f t="shared" si="4"/>
        <v>75</v>
      </c>
      <c r="G18">
        <f t="shared" si="1"/>
        <v>0.35714285714285715</v>
      </c>
      <c r="H18">
        <f t="shared" si="2"/>
        <v>0.60833333333333384</v>
      </c>
      <c r="Q18" s="18">
        <f t="shared" si="5"/>
        <v>75</v>
      </c>
      <c r="R18" s="20">
        <v>2.19</v>
      </c>
      <c r="S18" s="11">
        <f t="shared" si="7"/>
        <v>0.79999999999999982</v>
      </c>
      <c r="T18" s="13">
        <f t="shared" si="8"/>
        <v>1.5499999999999998</v>
      </c>
      <c r="V18">
        <f t="shared" si="6"/>
        <v>75</v>
      </c>
      <c r="W18">
        <v>0.17</v>
      </c>
    </row>
    <row r="19" spans="1:23" x14ac:dyDescent="0.2">
      <c r="A19" s="1">
        <v>44074.947916666664</v>
      </c>
      <c r="B19">
        <v>0.14000000000000001</v>
      </c>
      <c r="C19">
        <f t="shared" si="3"/>
        <v>2.33</v>
      </c>
      <c r="D19">
        <f t="shared" si="0"/>
        <v>0.64722222222222281</v>
      </c>
      <c r="F19">
        <f t="shared" si="4"/>
        <v>80</v>
      </c>
      <c r="G19">
        <f t="shared" si="1"/>
        <v>0.38095238095238093</v>
      </c>
      <c r="H19">
        <f t="shared" si="2"/>
        <v>0.64722222222222281</v>
      </c>
      <c r="Q19" s="18">
        <f t="shared" si="5"/>
        <v>80</v>
      </c>
      <c r="R19" s="20">
        <v>2.33</v>
      </c>
      <c r="S19" s="11">
        <f>R19-R16</f>
        <v>0.59999999999999987</v>
      </c>
      <c r="T19" s="13">
        <f t="shared" si="8"/>
        <v>1.44</v>
      </c>
      <c r="V19">
        <f t="shared" si="6"/>
        <v>80</v>
      </c>
      <c r="W19">
        <v>0.14000000000000001</v>
      </c>
    </row>
    <row r="20" spans="1:23" x14ac:dyDescent="0.2">
      <c r="A20" s="1">
        <v>44074.951388888891</v>
      </c>
      <c r="B20">
        <v>0.14000000000000001</v>
      </c>
      <c r="C20">
        <f t="shared" si="3"/>
        <v>2.4700000000000002</v>
      </c>
      <c r="D20">
        <f t="shared" si="0"/>
        <v>0.68611111111111178</v>
      </c>
      <c r="F20">
        <f t="shared" si="4"/>
        <v>85</v>
      </c>
      <c r="G20">
        <f t="shared" si="1"/>
        <v>0.40476190476190477</v>
      </c>
      <c r="H20">
        <f t="shared" si="2"/>
        <v>0.68611111111111178</v>
      </c>
      <c r="Q20" s="18">
        <f t="shared" si="5"/>
        <v>85</v>
      </c>
      <c r="R20" s="20">
        <v>2.4700000000000002</v>
      </c>
      <c r="S20" s="11">
        <f t="shared" si="7"/>
        <v>0.45000000000000018</v>
      </c>
      <c r="T20" s="13">
        <f t="shared" si="8"/>
        <v>1.4100000000000001</v>
      </c>
      <c r="V20">
        <f t="shared" si="6"/>
        <v>85</v>
      </c>
      <c r="W20">
        <v>0.14000000000000001</v>
      </c>
    </row>
    <row r="21" spans="1:23" x14ac:dyDescent="0.2">
      <c r="A21" s="1">
        <v>44074.954861111109</v>
      </c>
      <c r="B21">
        <v>0.13</v>
      </c>
      <c r="C21">
        <f t="shared" si="3"/>
        <v>2.6</v>
      </c>
      <c r="D21">
        <f t="shared" si="0"/>
        <v>0.72222222222222288</v>
      </c>
      <c r="F21">
        <f t="shared" si="4"/>
        <v>90</v>
      </c>
      <c r="G21">
        <f t="shared" si="1"/>
        <v>0.42857142857142855</v>
      </c>
      <c r="H21">
        <f t="shared" si="2"/>
        <v>0.72222222222222288</v>
      </c>
      <c r="L21" t="s">
        <v>19</v>
      </c>
      <c r="M21" t="s">
        <v>21</v>
      </c>
      <c r="N21" t="s">
        <v>20</v>
      </c>
      <c r="Q21" s="18">
        <f t="shared" si="5"/>
        <v>90</v>
      </c>
      <c r="R21" s="20">
        <v>2.6</v>
      </c>
      <c r="S21" s="11">
        <f t="shared" si="7"/>
        <v>0.41000000000000014</v>
      </c>
      <c r="T21" s="13">
        <f t="shared" si="8"/>
        <v>1.21</v>
      </c>
      <c r="V21">
        <f t="shared" si="6"/>
        <v>90</v>
      </c>
      <c r="W21">
        <v>0.13</v>
      </c>
    </row>
    <row r="22" spans="1:23" x14ac:dyDescent="0.2">
      <c r="A22" s="1">
        <v>44074.958333333336</v>
      </c>
      <c r="B22">
        <v>7.0000000000000007E-2</v>
      </c>
      <c r="C22">
        <f t="shared" si="3"/>
        <v>2.67</v>
      </c>
      <c r="D22">
        <f t="shared" si="0"/>
        <v>0.74166666666666725</v>
      </c>
      <c r="F22">
        <f t="shared" si="4"/>
        <v>95</v>
      </c>
      <c r="G22">
        <f t="shared" si="1"/>
        <v>0.45238095238095238</v>
      </c>
      <c r="H22">
        <f t="shared" si="2"/>
        <v>0.74166666666666725</v>
      </c>
      <c r="K22" t="s">
        <v>11</v>
      </c>
      <c r="L22">
        <f>210*0.25</f>
        <v>52.5</v>
      </c>
      <c r="M22">
        <f>(C13+C14)/2</f>
        <v>0.97500000000000009</v>
      </c>
      <c r="N22">
        <f>M22</f>
        <v>0.97500000000000009</v>
      </c>
      <c r="Q22" s="18">
        <f t="shared" si="5"/>
        <v>95</v>
      </c>
      <c r="R22" s="20">
        <v>2.67</v>
      </c>
      <c r="S22" s="11">
        <f t="shared" si="7"/>
        <v>0.33999999999999986</v>
      </c>
      <c r="T22" s="13">
        <f t="shared" si="8"/>
        <v>0.93999999999999972</v>
      </c>
      <c r="V22">
        <f t="shared" si="6"/>
        <v>95</v>
      </c>
      <c r="W22">
        <v>7.0000000000000007E-2</v>
      </c>
    </row>
    <row r="23" spans="1:23" x14ac:dyDescent="0.2">
      <c r="A23" s="1">
        <v>44074.961805555555</v>
      </c>
      <c r="B23">
        <v>7.0000000000000007E-2</v>
      </c>
      <c r="C23">
        <f t="shared" si="3"/>
        <v>2.7399999999999998</v>
      </c>
      <c r="D23">
        <f t="shared" si="0"/>
        <v>0.76111111111111174</v>
      </c>
      <c r="F23">
        <f t="shared" si="4"/>
        <v>100</v>
      </c>
      <c r="G23">
        <f t="shared" si="1"/>
        <v>0.47619047619047616</v>
      </c>
      <c r="H23">
        <f t="shared" si="2"/>
        <v>0.76111111111111174</v>
      </c>
      <c r="K23" t="s">
        <v>12</v>
      </c>
      <c r="L23">
        <f>210*0.5</f>
        <v>105</v>
      </c>
      <c r="M23">
        <f>C24</f>
        <v>2.8099999999999996</v>
      </c>
      <c r="N23">
        <f>M23-M22</f>
        <v>1.8349999999999995</v>
      </c>
      <c r="O23" t="s">
        <v>15</v>
      </c>
      <c r="Q23" s="18">
        <f t="shared" si="5"/>
        <v>100</v>
      </c>
      <c r="R23" s="20">
        <v>2.7399999999999998</v>
      </c>
      <c r="S23" s="11">
        <f t="shared" si="7"/>
        <v>0.26999999999999957</v>
      </c>
      <c r="T23" s="13">
        <f t="shared" si="8"/>
        <v>0.71999999999999975</v>
      </c>
      <c r="V23">
        <f t="shared" si="6"/>
        <v>100</v>
      </c>
      <c r="W23">
        <v>7.0000000000000007E-2</v>
      </c>
    </row>
    <row r="24" spans="1:23" x14ac:dyDescent="0.2">
      <c r="A24" s="1">
        <v>44074.965277777781</v>
      </c>
      <c r="B24">
        <v>7.0000000000000007E-2</v>
      </c>
      <c r="C24">
        <f t="shared" si="3"/>
        <v>2.8099999999999996</v>
      </c>
      <c r="D24">
        <f t="shared" si="0"/>
        <v>0.78055555555555611</v>
      </c>
      <c r="F24">
        <f t="shared" si="4"/>
        <v>105</v>
      </c>
      <c r="G24">
        <f t="shared" si="1"/>
        <v>0.5</v>
      </c>
      <c r="H24">
        <f t="shared" si="2"/>
        <v>0.78055555555555611</v>
      </c>
      <c r="K24" t="s">
        <v>13</v>
      </c>
      <c r="L24">
        <f>210*0.75</f>
        <v>157.5</v>
      </c>
      <c r="M24">
        <f>(C34+C35)/2</f>
        <v>3.2299999999999982</v>
      </c>
      <c r="N24">
        <f t="shared" ref="N24" si="9">M24-M23</f>
        <v>0.4199999999999986</v>
      </c>
      <c r="Q24" s="18">
        <f t="shared" si="5"/>
        <v>105</v>
      </c>
      <c r="R24" s="20">
        <v>2.8099999999999996</v>
      </c>
      <c r="S24" s="11">
        <f t="shared" si="7"/>
        <v>0.20999999999999952</v>
      </c>
      <c r="T24" s="13">
        <f t="shared" si="8"/>
        <v>0.61999999999999966</v>
      </c>
      <c r="V24">
        <f t="shared" si="6"/>
        <v>105</v>
      </c>
      <c r="W24">
        <v>7.0000000000000007E-2</v>
      </c>
    </row>
    <row r="25" spans="1:23" x14ac:dyDescent="0.2">
      <c r="A25" s="1">
        <v>44074.96875</v>
      </c>
      <c r="B25">
        <v>0.08</v>
      </c>
      <c r="C25">
        <f t="shared" si="3"/>
        <v>2.8899999999999997</v>
      </c>
      <c r="D25">
        <f t="shared" si="0"/>
        <v>0.80277777777777837</v>
      </c>
      <c r="F25">
        <f t="shared" si="4"/>
        <v>110</v>
      </c>
      <c r="G25">
        <f t="shared" si="1"/>
        <v>0.52380952380952384</v>
      </c>
      <c r="H25">
        <f t="shared" si="2"/>
        <v>0.80277777777777837</v>
      </c>
      <c r="K25" t="s">
        <v>14</v>
      </c>
      <c r="L25">
        <v>210</v>
      </c>
      <c r="M25">
        <f>C45</f>
        <v>3.599999999999997</v>
      </c>
      <c r="N25">
        <f>M25-M24</f>
        <v>0.36999999999999877</v>
      </c>
      <c r="Q25" s="18">
        <f t="shared" si="5"/>
        <v>110</v>
      </c>
      <c r="R25" s="20">
        <v>2.8899999999999997</v>
      </c>
      <c r="S25" s="11">
        <f t="shared" si="7"/>
        <v>0.21999999999999975</v>
      </c>
      <c r="T25" s="13">
        <f t="shared" si="8"/>
        <v>0.55999999999999961</v>
      </c>
      <c r="V25">
        <f t="shared" si="6"/>
        <v>110</v>
      </c>
      <c r="W25">
        <v>0.08</v>
      </c>
    </row>
    <row r="26" spans="1:23" x14ac:dyDescent="0.2">
      <c r="A26" s="1">
        <v>44074.972222222219</v>
      </c>
      <c r="B26">
        <v>7.0000000000000007E-2</v>
      </c>
      <c r="C26">
        <f t="shared" si="3"/>
        <v>2.9599999999999995</v>
      </c>
      <c r="D26">
        <f t="shared" si="0"/>
        <v>0.82222222222222274</v>
      </c>
      <c r="F26">
        <f t="shared" si="4"/>
        <v>115</v>
      </c>
      <c r="G26">
        <f t="shared" si="1"/>
        <v>0.54761904761904767</v>
      </c>
      <c r="H26">
        <f t="shared" si="2"/>
        <v>0.82222222222222274</v>
      </c>
      <c r="Q26" s="18">
        <f t="shared" si="5"/>
        <v>115</v>
      </c>
      <c r="R26" s="20">
        <v>2.9599999999999995</v>
      </c>
      <c r="S26" s="11">
        <f t="shared" si="7"/>
        <v>0.21999999999999975</v>
      </c>
      <c r="T26" s="13">
        <f t="shared" si="8"/>
        <v>0.48999999999999932</v>
      </c>
      <c r="V26">
        <f t="shared" si="6"/>
        <v>115</v>
      </c>
      <c r="W26">
        <v>7.0000000000000007E-2</v>
      </c>
    </row>
    <row r="27" spans="1:23" x14ac:dyDescent="0.2">
      <c r="A27" s="1">
        <v>44074.975694444445</v>
      </c>
      <c r="B27">
        <v>0.03</v>
      </c>
      <c r="C27">
        <f t="shared" si="3"/>
        <v>2.9899999999999993</v>
      </c>
      <c r="D27">
        <f t="shared" si="0"/>
        <v>0.83055555555555605</v>
      </c>
      <c r="F27">
        <f t="shared" si="4"/>
        <v>120</v>
      </c>
      <c r="G27">
        <f t="shared" si="1"/>
        <v>0.5714285714285714</v>
      </c>
      <c r="H27">
        <f t="shared" si="2"/>
        <v>0.83055555555555605</v>
      </c>
      <c r="Q27" s="18">
        <f t="shared" si="5"/>
        <v>120</v>
      </c>
      <c r="R27" s="20">
        <v>2.9899999999999993</v>
      </c>
      <c r="S27" s="11">
        <f t="shared" si="7"/>
        <v>0.17999999999999972</v>
      </c>
      <c r="T27" s="13">
        <f t="shared" si="8"/>
        <v>0.38999999999999924</v>
      </c>
      <c r="V27">
        <f t="shared" si="6"/>
        <v>120</v>
      </c>
      <c r="W27">
        <v>0.03</v>
      </c>
    </row>
    <row r="28" spans="1:23" x14ac:dyDescent="0.2">
      <c r="A28" s="1">
        <v>44074.979166666664</v>
      </c>
      <c r="B28">
        <v>0</v>
      </c>
      <c r="C28">
        <f t="shared" si="3"/>
        <v>2.9899999999999993</v>
      </c>
      <c r="D28">
        <f t="shared" si="0"/>
        <v>0.83055555555555605</v>
      </c>
      <c r="F28">
        <f t="shared" si="4"/>
        <v>125</v>
      </c>
      <c r="G28">
        <f t="shared" si="1"/>
        <v>0.59523809523809523</v>
      </c>
      <c r="H28">
        <f t="shared" si="2"/>
        <v>0.83055555555555605</v>
      </c>
      <c r="Q28" s="18">
        <f t="shared" si="5"/>
        <v>125</v>
      </c>
      <c r="R28" s="20">
        <v>2.9899999999999993</v>
      </c>
      <c r="S28" s="11">
        <f t="shared" si="7"/>
        <v>9.9999999999999645E-2</v>
      </c>
      <c r="T28" s="13">
        <f t="shared" si="8"/>
        <v>0.3199999999999994</v>
      </c>
      <c r="V28">
        <f t="shared" si="6"/>
        <v>125</v>
      </c>
      <c r="W28">
        <v>0</v>
      </c>
    </row>
    <row r="29" spans="1:23" x14ac:dyDescent="0.2">
      <c r="A29" s="1">
        <v>44074.982638888891</v>
      </c>
      <c r="B29">
        <v>0.01</v>
      </c>
      <c r="C29">
        <f t="shared" si="3"/>
        <v>2.9999999999999991</v>
      </c>
      <c r="D29">
        <f t="shared" si="0"/>
        <v>0.83333333333333381</v>
      </c>
      <c r="F29">
        <f t="shared" si="4"/>
        <v>130</v>
      </c>
      <c r="G29">
        <f t="shared" si="1"/>
        <v>0.61904761904761907</v>
      </c>
      <c r="H29">
        <f t="shared" si="2"/>
        <v>0.83333333333333381</v>
      </c>
      <c r="Q29" s="18">
        <f t="shared" si="5"/>
        <v>130</v>
      </c>
      <c r="R29" s="20">
        <v>2.9999999999999991</v>
      </c>
      <c r="S29" s="11">
        <f t="shared" si="7"/>
        <v>3.9999999999999591E-2</v>
      </c>
      <c r="T29" s="13">
        <f t="shared" si="8"/>
        <v>0.25999999999999934</v>
      </c>
      <c r="V29">
        <f t="shared" si="6"/>
        <v>130</v>
      </c>
      <c r="W29">
        <v>0.01</v>
      </c>
    </row>
    <row r="30" spans="1:23" x14ac:dyDescent="0.2">
      <c r="A30" s="1">
        <v>44074.986111111109</v>
      </c>
      <c r="B30">
        <v>0.01</v>
      </c>
      <c r="C30">
        <f t="shared" si="3"/>
        <v>3.0099999999999989</v>
      </c>
      <c r="D30">
        <f t="shared" si="0"/>
        <v>0.83611111111111147</v>
      </c>
      <c r="F30">
        <f t="shared" si="4"/>
        <v>135</v>
      </c>
      <c r="G30">
        <f t="shared" si="1"/>
        <v>0.6428571428571429</v>
      </c>
      <c r="H30">
        <f t="shared" si="2"/>
        <v>0.83611111111111147</v>
      </c>
      <c r="Q30" s="18">
        <f t="shared" si="5"/>
        <v>135</v>
      </c>
      <c r="R30" s="20">
        <v>3.0099999999999989</v>
      </c>
      <c r="S30" s="11">
        <f t="shared" si="7"/>
        <v>1.9999999999999574E-2</v>
      </c>
      <c r="T30" s="13">
        <f t="shared" si="8"/>
        <v>0.19999999999999929</v>
      </c>
      <c r="V30">
        <f t="shared" si="6"/>
        <v>135</v>
      </c>
      <c r="W30">
        <v>0.01</v>
      </c>
    </row>
    <row r="31" spans="1:23" x14ac:dyDescent="0.2">
      <c r="A31" s="1">
        <v>44074.989583333336</v>
      </c>
      <c r="B31">
        <v>0.01</v>
      </c>
      <c r="C31">
        <f t="shared" si="3"/>
        <v>3.0199999999999987</v>
      </c>
      <c r="D31">
        <f t="shared" si="0"/>
        <v>0.83888888888888924</v>
      </c>
      <c r="F31">
        <f t="shared" si="4"/>
        <v>140</v>
      </c>
      <c r="G31">
        <f t="shared" si="1"/>
        <v>0.66666666666666663</v>
      </c>
      <c r="H31">
        <f t="shared" si="2"/>
        <v>0.83888888888888924</v>
      </c>
      <c r="Q31" s="18">
        <f t="shared" si="5"/>
        <v>140</v>
      </c>
      <c r="R31" s="20">
        <v>3.0199999999999987</v>
      </c>
      <c r="S31" s="11">
        <f t="shared" si="7"/>
        <v>2.9999999999999361E-2</v>
      </c>
      <c r="T31" s="13">
        <f t="shared" si="8"/>
        <v>0.12999999999999901</v>
      </c>
      <c r="V31">
        <f t="shared" si="6"/>
        <v>140</v>
      </c>
      <c r="W31">
        <v>0.01</v>
      </c>
    </row>
    <row r="32" spans="1:23" x14ac:dyDescent="0.2">
      <c r="A32" s="1">
        <v>44074.993055555555</v>
      </c>
      <c r="B32">
        <v>0.01</v>
      </c>
      <c r="C32">
        <f t="shared" si="3"/>
        <v>3.0299999999999985</v>
      </c>
      <c r="D32">
        <f t="shared" si="0"/>
        <v>0.8416666666666669</v>
      </c>
      <c r="F32">
        <f t="shared" si="4"/>
        <v>145</v>
      </c>
      <c r="G32">
        <f t="shared" si="1"/>
        <v>0.69047619047619047</v>
      </c>
      <c r="H32">
        <f t="shared" si="2"/>
        <v>0.8416666666666669</v>
      </c>
      <c r="Q32" s="18">
        <f t="shared" si="5"/>
        <v>145</v>
      </c>
      <c r="R32" s="20">
        <v>3.0299999999999985</v>
      </c>
      <c r="S32" s="11">
        <f t="shared" si="7"/>
        <v>2.9999999999999361E-2</v>
      </c>
      <c r="T32" s="13">
        <f t="shared" si="8"/>
        <v>6.9999999999998952E-2</v>
      </c>
      <c r="V32">
        <f t="shared" si="6"/>
        <v>145</v>
      </c>
      <c r="W32">
        <v>0.01</v>
      </c>
    </row>
    <row r="33" spans="1:23" x14ac:dyDescent="0.2">
      <c r="A33" s="1">
        <v>44074.996527777781</v>
      </c>
      <c r="B33">
        <v>7.0000000000000007E-2</v>
      </c>
      <c r="C33">
        <f t="shared" si="3"/>
        <v>3.0999999999999983</v>
      </c>
      <c r="D33">
        <f t="shared" si="0"/>
        <v>0.86111111111111138</v>
      </c>
      <c r="F33">
        <f t="shared" si="4"/>
        <v>150</v>
      </c>
      <c r="G33">
        <f t="shared" si="1"/>
        <v>0.7142857142857143</v>
      </c>
      <c r="H33">
        <f t="shared" si="2"/>
        <v>0.86111111111111138</v>
      </c>
      <c r="Q33" s="18">
        <f t="shared" si="5"/>
        <v>150</v>
      </c>
      <c r="R33" s="20">
        <v>3.0999999999999983</v>
      </c>
      <c r="S33" s="11">
        <f t="shared" si="7"/>
        <v>8.9999999999999414E-2</v>
      </c>
      <c r="T33" s="13">
        <f t="shared" si="8"/>
        <v>0.10999999999999899</v>
      </c>
      <c r="V33">
        <f t="shared" si="6"/>
        <v>150</v>
      </c>
      <c r="W33">
        <v>7.0000000000000007E-2</v>
      </c>
    </row>
    <row r="34" spans="1:23" x14ac:dyDescent="0.2">
      <c r="A34" s="1">
        <v>44075</v>
      </c>
      <c r="B34">
        <v>0.09</v>
      </c>
      <c r="C34">
        <f t="shared" si="3"/>
        <v>3.1899999999999982</v>
      </c>
      <c r="D34">
        <f t="shared" si="0"/>
        <v>0.88611111111111129</v>
      </c>
      <c r="F34">
        <f t="shared" si="4"/>
        <v>155</v>
      </c>
      <c r="G34">
        <f t="shared" si="1"/>
        <v>0.73809523809523814</v>
      </c>
      <c r="H34">
        <f t="shared" si="2"/>
        <v>0.88611111111111129</v>
      </c>
      <c r="Q34" s="18">
        <f t="shared" si="5"/>
        <v>155</v>
      </c>
      <c r="R34" s="20">
        <v>3.1899999999999982</v>
      </c>
      <c r="S34" s="11">
        <f t="shared" si="7"/>
        <v>0.16999999999999948</v>
      </c>
      <c r="T34" s="13">
        <f t="shared" si="8"/>
        <v>0.19999999999999885</v>
      </c>
      <c r="V34">
        <f t="shared" si="6"/>
        <v>155</v>
      </c>
      <c r="W34">
        <v>0.09</v>
      </c>
    </row>
    <row r="35" spans="1:23" x14ac:dyDescent="0.2">
      <c r="A35" s="1">
        <v>44075.003472222219</v>
      </c>
      <c r="B35">
        <v>0.08</v>
      </c>
      <c r="C35">
        <f t="shared" si="3"/>
        <v>3.2699999999999982</v>
      </c>
      <c r="D35">
        <f t="shared" si="0"/>
        <v>0.90833333333333366</v>
      </c>
      <c r="F35">
        <f t="shared" si="4"/>
        <v>160</v>
      </c>
      <c r="G35">
        <f t="shared" si="1"/>
        <v>0.76190476190476186</v>
      </c>
      <c r="H35">
        <f t="shared" si="2"/>
        <v>0.90833333333333366</v>
      </c>
      <c r="Q35" s="18">
        <f t="shared" si="5"/>
        <v>160</v>
      </c>
      <c r="R35" s="20">
        <v>3.2699999999999982</v>
      </c>
      <c r="S35" s="11">
        <f t="shared" si="7"/>
        <v>0.23999999999999977</v>
      </c>
      <c r="T35" s="13">
        <f t="shared" si="8"/>
        <v>0.26999999999999913</v>
      </c>
      <c r="V35">
        <f t="shared" si="6"/>
        <v>160</v>
      </c>
      <c r="W35">
        <v>0.08</v>
      </c>
    </row>
    <row r="36" spans="1:23" x14ac:dyDescent="0.2">
      <c r="A36" s="1">
        <v>44075.006944444445</v>
      </c>
      <c r="B36">
        <v>0.09</v>
      </c>
      <c r="C36">
        <f t="shared" si="3"/>
        <v>3.3599999999999981</v>
      </c>
      <c r="D36">
        <f t="shared" si="0"/>
        <v>0.93333333333333357</v>
      </c>
      <c r="F36">
        <f t="shared" si="4"/>
        <v>165</v>
      </c>
      <c r="G36">
        <f t="shared" si="1"/>
        <v>0.7857142857142857</v>
      </c>
      <c r="H36">
        <f t="shared" si="2"/>
        <v>0.93333333333333357</v>
      </c>
      <c r="Q36" s="18">
        <f t="shared" si="5"/>
        <v>165</v>
      </c>
      <c r="R36" s="20">
        <v>3.3599999999999981</v>
      </c>
      <c r="S36" s="11">
        <f t="shared" si="7"/>
        <v>0.25999999999999979</v>
      </c>
      <c r="T36" s="13">
        <f t="shared" si="8"/>
        <v>0.3499999999999992</v>
      </c>
      <c r="V36">
        <f t="shared" si="6"/>
        <v>165</v>
      </c>
      <c r="W36">
        <v>0.09</v>
      </c>
    </row>
    <row r="37" spans="1:23" x14ac:dyDescent="0.2">
      <c r="A37" s="1">
        <v>44075.010416666664</v>
      </c>
      <c r="B37">
        <v>0.05</v>
      </c>
      <c r="C37">
        <f t="shared" si="3"/>
        <v>3.4099999999999979</v>
      </c>
      <c r="D37">
        <f t="shared" si="0"/>
        <v>0.94722222222222241</v>
      </c>
      <c r="F37">
        <f t="shared" si="4"/>
        <v>170</v>
      </c>
      <c r="G37">
        <f t="shared" si="1"/>
        <v>0.80952380952380953</v>
      </c>
      <c r="H37">
        <f t="shared" si="2"/>
        <v>0.94722222222222241</v>
      </c>
      <c r="Q37" s="18">
        <f t="shared" si="5"/>
        <v>170</v>
      </c>
      <c r="R37" s="20">
        <v>3.4099999999999979</v>
      </c>
      <c r="S37" s="11">
        <f t="shared" si="7"/>
        <v>0.21999999999999975</v>
      </c>
      <c r="T37" s="13">
        <f t="shared" si="8"/>
        <v>0.38999999999999924</v>
      </c>
      <c r="V37">
        <f t="shared" si="6"/>
        <v>170</v>
      </c>
      <c r="W37">
        <v>0.05</v>
      </c>
    </row>
    <row r="38" spans="1:23" x14ac:dyDescent="0.2">
      <c r="A38" s="1">
        <v>44075.013888888891</v>
      </c>
      <c r="B38">
        <v>0.05</v>
      </c>
      <c r="C38">
        <f t="shared" si="3"/>
        <v>3.4599999999999977</v>
      </c>
      <c r="D38">
        <f t="shared" si="0"/>
        <v>0.96111111111111125</v>
      </c>
      <c r="F38">
        <f t="shared" si="4"/>
        <v>175</v>
      </c>
      <c r="G38">
        <f t="shared" si="1"/>
        <v>0.83333333333333337</v>
      </c>
      <c r="H38">
        <f t="shared" si="2"/>
        <v>0.96111111111111125</v>
      </c>
      <c r="Q38" s="18">
        <f t="shared" si="5"/>
        <v>175</v>
      </c>
      <c r="R38" s="20">
        <v>3.4599999999999977</v>
      </c>
      <c r="S38" s="11">
        <f t="shared" si="7"/>
        <v>0.1899999999999995</v>
      </c>
      <c r="T38" s="13">
        <f t="shared" si="8"/>
        <v>0.42999999999999927</v>
      </c>
      <c r="V38">
        <f t="shared" si="6"/>
        <v>175</v>
      </c>
      <c r="W38">
        <v>0.05</v>
      </c>
    </row>
    <row r="39" spans="1:23" x14ac:dyDescent="0.2">
      <c r="A39" s="1">
        <v>44075.017361111109</v>
      </c>
      <c r="B39">
        <v>0.04</v>
      </c>
      <c r="C39">
        <f t="shared" si="3"/>
        <v>3.4999999999999978</v>
      </c>
      <c r="D39">
        <f t="shared" si="0"/>
        <v>0.97222222222222243</v>
      </c>
      <c r="F39">
        <f t="shared" si="4"/>
        <v>180</v>
      </c>
      <c r="G39">
        <f t="shared" si="1"/>
        <v>0.8571428571428571</v>
      </c>
      <c r="H39">
        <f t="shared" si="2"/>
        <v>0.97222222222222243</v>
      </c>
      <c r="Q39" s="18">
        <f t="shared" si="5"/>
        <v>180</v>
      </c>
      <c r="R39" s="20">
        <v>3.4999999999999978</v>
      </c>
      <c r="S39" s="11">
        <f t="shared" si="7"/>
        <v>0.13999999999999968</v>
      </c>
      <c r="T39" s="13">
        <f t="shared" si="8"/>
        <v>0.39999999999999947</v>
      </c>
      <c r="V39">
        <f t="shared" si="6"/>
        <v>180</v>
      </c>
      <c r="W39">
        <v>0.04</v>
      </c>
    </row>
    <row r="40" spans="1:23" x14ac:dyDescent="0.2">
      <c r="A40" s="1">
        <v>44075.020833333336</v>
      </c>
      <c r="B40">
        <v>0.03</v>
      </c>
      <c r="C40">
        <f t="shared" si="3"/>
        <v>3.5299999999999976</v>
      </c>
      <c r="D40">
        <f t="shared" si="0"/>
        <v>0.98055555555555574</v>
      </c>
      <c r="F40">
        <f t="shared" si="4"/>
        <v>185</v>
      </c>
      <c r="G40">
        <f t="shared" si="1"/>
        <v>0.88095238095238093</v>
      </c>
      <c r="H40">
        <f t="shared" si="2"/>
        <v>0.98055555555555574</v>
      </c>
      <c r="Q40" s="18">
        <f t="shared" si="5"/>
        <v>185</v>
      </c>
      <c r="R40" s="20">
        <v>3.5299999999999976</v>
      </c>
      <c r="S40" s="11">
        <f>R40-R37</f>
        <v>0.11999999999999966</v>
      </c>
      <c r="T40" s="13">
        <f t="shared" si="8"/>
        <v>0.33999999999999941</v>
      </c>
      <c r="V40">
        <f t="shared" si="6"/>
        <v>185</v>
      </c>
      <c r="W40">
        <v>0.03</v>
      </c>
    </row>
    <row r="41" spans="1:23" x14ac:dyDescent="0.2">
      <c r="A41" s="1">
        <v>44075.024305555555</v>
      </c>
      <c r="B41">
        <v>0.03</v>
      </c>
      <c r="C41">
        <f t="shared" si="3"/>
        <v>3.5599999999999974</v>
      </c>
      <c r="D41">
        <f t="shared" si="0"/>
        <v>0.98888888888888904</v>
      </c>
      <c r="F41">
        <f t="shared" si="4"/>
        <v>190</v>
      </c>
      <c r="G41">
        <f t="shared" si="1"/>
        <v>0.90476190476190477</v>
      </c>
      <c r="H41">
        <f t="shared" si="2"/>
        <v>0.98888888888888904</v>
      </c>
      <c r="Q41" s="18">
        <f t="shared" si="5"/>
        <v>190</v>
      </c>
      <c r="R41" s="20">
        <v>3.5599999999999974</v>
      </c>
      <c r="S41" s="11">
        <f t="shared" si="7"/>
        <v>9.9999999999999645E-2</v>
      </c>
      <c r="T41" s="13">
        <f t="shared" si="8"/>
        <v>0.28999999999999915</v>
      </c>
      <c r="V41">
        <f t="shared" si="6"/>
        <v>190</v>
      </c>
      <c r="W41">
        <v>0.03</v>
      </c>
    </row>
    <row r="42" spans="1:23" x14ac:dyDescent="0.2">
      <c r="A42" s="1">
        <v>44075.027777777781</v>
      </c>
      <c r="B42">
        <v>0.02</v>
      </c>
      <c r="C42">
        <f t="shared" si="3"/>
        <v>3.5799999999999974</v>
      </c>
      <c r="D42">
        <f t="shared" si="0"/>
        <v>0.99444444444444458</v>
      </c>
      <c r="F42">
        <f t="shared" si="4"/>
        <v>195</v>
      </c>
      <c r="G42">
        <f t="shared" si="1"/>
        <v>0.9285714285714286</v>
      </c>
      <c r="H42">
        <f t="shared" si="2"/>
        <v>0.99444444444444458</v>
      </c>
      <c r="Q42" s="18">
        <f t="shared" si="5"/>
        <v>195</v>
      </c>
      <c r="R42" s="20">
        <v>3.5799999999999974</v>
      </c>
      <c r="S42" s="11">
        <f t="shared" si="7"/>
        <v>7.9999999999999627E-2</v>
      </c>
      <c r="T42" s="13">
        <f t="shared" si="8"/>
        <v>0.21999999999999931</v>
      </c>
      <c r="V42">
        <f t="shared" si="6"/>
        <v>195</v>
      </c>
      <c r="W42">
        <v>0.02</v>
      </c>
    </row>
    <row r="43" spans="1:23" x14ac:dyDescent="0.2">
      <c r="A43" s="1">
        <v>44075.03125</v>
      </c>
      <c r="B43">
        <v>0.01</v>
      </c>
      <c r="C43">
        <f t="shared" si="3"/>
        <v>3.5899999999999972</v>
      </c>
      <c r="D43">
        <f t="shared" si="0"/>
        <v>0.99722222222222223</v>
      </c>
      <c r="F43">
        <f t="shared" si="4"/>
        <v>200</v>
      </c>
      <c r="G43">
        <f t="shared" si="1"/>
        <v>0.95238095238095233</v>
      </c>
      <c r="H43">
        <f t="shared" si="2"/>
        <v>0.99722222222222223</v>
      </c>
      <c r="Q43" s="18">
        <f t="shared" si="5"/>
        <v>200</v>
      </c>
      <c r="R43" s="20">
        <v>3.5899999999999972</v>
      </c>
      <c r="S43" s="11">
        <f t="shared" si="7"/>
        <v>5.9999999999999609E-2</v>
      </c>
      <c r="T43" s="13">
        <f t="shared" si="8"/>
        <v>0.17999999999999927</v>
      </c>
      <c r="V43">
        <f t="shared" si="6"/>
        <v>200</v>
      </c>
      <c r="W43">
        <v>0.01</v>
      </c>
    </row>
    <row r="44" spans="1:23" x14ac:dyDescent="0.2">
      <c r="A44" s="1">
        <v>44075.034722222219</v>
      </c>
      <c r="B44">
        <v>0</v>
      </c>
      <c r="C44">
        <f t="shared" si="3"/>
        <v>3.5899999999999972</v>
      </c>
      <c r="D44">
        <f t="shared" si="0"/>
        <v>0.99722222222222223</v>
      </c>
      <c r="F44">
        <f t="shared" si="4"/>
        <v>205</v>
      </c>
      <c r="G44">
        <f t="shared" si="1"/>
        <v>0.97619047619047616</v>
      </c>
      <c r="H44">
        <f t="shared" si="2"/>
        <v>0.99722222222222223</v>
      </c>
      <c r="Q44" s="18">
        <f t="shared" si="5"/>
        <v>205</v>
      </c>
      <c r="R44" s="20">
        <v>3.5899999999999972</v>
      </c>
      <c r="S44" s="11">
        <f t="shared" si="7"/>
        <v>2.9999999999999805E-2</v>
      </c>
      <c r="T44" s="13">
        <f t="shared" si="8"/>
        <v>0.12999999999999945</v>
      </c>
      <c r="V44">
        <f t="shared" si="6"/>
        <v>205</v>
      </c>
      <c r="W44">
        <v>0</v>
      </c>
    </row>
    <row r="45" spans="1:23" ht="15" thickBot="1" x14ac:dyDescent="0.25">
      <c r="A45" s="1">
        <v>44075.038194444445</v>
      </c>
      <c r="B45">
        <v>0.01</v>
      </c>
      <c r="C45">
        <f t="shared" si="3"/>
        <v>3.599999999999997</v>
      </c>
      <c r="D45">
        <f t="shared" si="0"/>
        <v>1</v>
      </c>
      <c r="F45">
        <f t="shared" si="4"/>
        <v>210</v>
      </c>
      <c r="G45">
        <f t="shared" si="1"/>
        <v>1</v>
      </c>
      <c r="H45">
        <f>D45</f>
        <v>1</v>
      </c>
      <c r="Q45" s="14">
        <f t="shared" si="5"/>
        <v>210</v>
      </c>
      <c r="R45" s="21">
        <v>3.599999999999997</v>
      </c>
      <c r="S45" s="15">
        <f>R45-R42</f>
        <v>1.9999999999999574E-2</v>
      </c>
      <c r="T45" s="17">
        <f>R45-R39</f>
        <v>9.9999999999999201E-2</v>
      </c>
      <c r="V45">
        <f t="shared" si="6"/>
        <v>210</v>
      </c>
      <c r="W45">
        <v>0.01</v>
      </c>
    </row>
    <row r="46" spans="1:23" x14ac:dyDescent="0.2">
      <c r="S46">
        <f>MAX(S6:S45)</f>
        <v>0.96</v>
      </c>
      <c r="T46">
        <f>MAX(T9:T45)</f>
        <v>1.56</v>
      </c>
    </row>
    <row r="47" spans="1:23" x14ac:dyDescent="0.2">
      <c r="S47" t="s">
        <v>9</v>
      </c>
      <c r="T47" t="s">
        <v>9</v>
      </c>
    </row>
    <row r="48" spans="1:23" x14ac:dyDescent="0.2">
      <c r="R48" t="s">
        <v>10</v>
      </c>
      <c r="S48">
        <f>S46/(15/60)</f>
        <v>3.84</v>
      </c>
      <c r="T48">
        <f>T46/(30/60)</f>
        <v>3.12</v>
      </c>
    </row>
    <row r="50" spans="25:29" ht="15" thickBot="1" x14ac:dyDescent="0.25"/>
    <row r="51" spans="25:29" ht="42.75" x14ac:dyDescent="0.2">
      <c r="Y51" s="6"/>
      <c r="Z51" s="8" t="s">
        <v>19</v>
      </c>
      <c r="AA51" s="7" t="s">
        <v>21</v>
      </c>
      <c r="AB51" s="9" t="s">
        <v>20</v>
      </c>
    </row>
    <row r="52" spans="25:29" x14ac:dyDescent="0.2">
      <c r="Y52" s="18" t="s">
        <v>11</v>
      </c>
      <c r="Z52" s="11">
        <v>52.5</v>
      </c>
      <c r="AA52" s="11">
        <v>0.97500000000000009</v>
      </c>
      <c r="AB52" s="13">
        <v>0.97500000000000009</v>
      </c>
    </row>
    <row r="53" spans="25:29" x14ac:dyDescent="0.2">
      <c r="Y53" s="18" t="s">
        <v>12</v>
      </c>
      <c r="Z53" s="11">
        <v>105</v>
      </c>
      <c r="AA53" s="11">
        <v>2.8099999999999996</v>
      </c>
      <c r="AB53" s="13">
        <v>1.8349999999999995</v>
      </c>
      <c r="AC53" t="s">
        <v>15</v>
      </c>
    </row>
    <row r="54" spans="25:29" x14ac:dyDescent="0.2">
      <c r="Y54" s="18" t="s">
        <v>13</v>
      </c>
      <c r="Z54" s="11">
        <v>157.5</v>
      </c>
      <c r="AA54" s="11">
        <v>3.2299999999999982</v>
      </c>
      <c r="AB54" s="13">
        <v>0.4199999999999986</v>
      </c>
    </row>
    <row r="55" spans="25:29" ht="15" thickBot="1" x14ac:dyDescent="0.25">
      <c r="Y55" s="14" t="s">
        <v>14</v>
      </c>
      <c r="Z55" s="15">
        <v>210</v>
      </c>
      <c r="AA55" s="15">
        <v>3.599999999999997</v>
      </c>
      <c r="AB55" s="17">
        <v>0.36999999999999877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FD34A-A7DE-4645-8373-14E2917CE614}">
  <dimension ref="A1:G88"/>
  <sheetViews>
    <sheetView tabSelected="1" workbookViewId="0">
      <selection activeCell="K12" sqref="K12"/>
    </sheetView>
  </sheetViews>
  <sheetFormatPr defaultRowHeight="14.25" x14ac:dyDescent="0.2"/>
  <cols>
    <col min="2" max="2" width="15.375" customWidth="1"/>
    <col min="3" max="3" width="11.25" customWidth="1"/>
    <col min="4" max="4" width="15.25" customWidth="1"/>
    <col min="5" max="5" width="10.375" customWidth="1"/>
  </cols>
  <sheetData>
    <row r="1" spans="1:7" ht="15.75" thickBot="1" x14ac:dyDescent="0.3">
      <c r="A1" s="23"/>
      <c r="B1" s="37" t="s">
        <v>24</v>
      </c>
      <c r="C1" s="38"/>
      <c r="D1" s="38"/>
      <c r="E1" s="38"/>
      <c r="F1" s="36"/>
      <c r="G1" s="36"/>
    </row>
    <row r="2" spans="1:7" ht="28.5" x14ac:dyDescent="0.2">
      <c r="B2" s="24" t="s">
        <v>23</v>
      </c>
      <c r="C2" s="25" t="s">
        <v>22</v>
      </c>
      <c r="D2" s="26" t="s">
        <v>23</v>
      </c>
      <c r="E2" s="27" t="s">
        <v>22</v>
      </c>
    </row>
    <row r="3" spans="1:7" x14ac:dyDescent="0.2">
      <c r="B3" s="28">
        <v>43331.975694444445</v>
      </c>
      <c r="C3" s="29">
        <v>0.02</v>
      </c>
      <c r="D3" s="30">
        <v>43332.059027777781</v>
      </c>
      <c r="E3" s="31">
        <v>0.01</v>
      </c>
    </row>
    <row r="4" spans="1:7" x14ac:dyDescent="0.2">
      <c r="B4" s="28">
        <v>43331.979166666664</v>
      </c>
      <c r="C4" s="29">
        <v>0</v>
      </c>
      <c r="D4" s="30">
        <v>43332.0625</v>
      </c>
      <c r="E4" s="31">
        <v>0.1</v>
      </c>
    </row>
    <row r="5" spans="1:7" x14ac:dyDescent="0.2">
      <c r="B5" s="28">
        <v>43331.982638888891</v>
      </c>
      <c r="C5" s="29">
        <v>0.01</v>
      </c>
      <c r="D5" s="30">
        <v>43332.065972222219</v>
      </c>
      <c r="E5" s="31">
        <v>7.0000000000000007E-2</v>
      </c>
    </row>
    <row r="6" spans="1:7" x14ac:dyDescent="0.2">
      <c r="B6" s="28">
        <v>43331.986111111109</v>
      </c>
      <c r="C6" s="29">
        <v>0</v>
      </c>
      <c r="D6" s="30">
        <v>43332.069444444445</v>
      </c>
      <c r="E6" s="31">
        <v>0</v>
      </c>
    </row>
    <row r="7" spans="1:7" x14ac:dyDescent="0.2">
      <c r="B7" s="28">
        <v>43331.989583333336</v>
      </c>
      <c r="C7" s="29">
        <v>0</v>
      </c>
      <c r="D7" s="30">
        <v>43332.072916666664</v>
      </c>
      <c r="E7" s="31">
        <v>0.04</v>
      </c>
    </row>
    <row r="8" spans="1:7" x14ac:dyDescent="0.2">
      <c r="B8" s="28">
        <v>43331.993055555555</v>
      </c>
      <c r="C8" s="29">
        <v>0.1</v>
      </c>
      <c r="D8" s="30">
        <v>43332.076388888891</v>
      </c>
      <c r="E8" s="31">
        <v>0.18</v>
      </c>
    </row>
    <row r="9" spans="1:7" x14ac:dyDescent="0.2">
      <c r="B9" s="28">
        <v>43331.996527777781</v>
      </c>
      <c r="C9" s="29">
        <v>0.02</v>
      </c>
      <c r="D9" s="30">
        <v>43332.079861111109</v>
      </c>
      <c r="E9" s="31">
        <v>0.15</v>
      </c>
    </row>
    <row r="10" spans="1:7" x14ac:dyDescent="0.2">
      <c r="B10" s="28">
        <v>43332</v>
      </c>
      <c r="C10" s="29">
        <v>0.13</v>
      </c>
      <c r="D10" s="30">
        <v>43332.083333333336</v>
      </c>
      <c r="E10" s="31">
        <v>0.09</v>
      </c>
    </row>
    <row r="11" spans="1:7" x14ac:dyDescent="0.2">
      <c r="B11" s="28">
        <v>43332.003472222219</v>
      </c>
      <c r="C11" s="29">
        <v>0.42</v>
      </c>
      <c r="D11" s="30">
        <v>43332.086805555555</v>
      </c>
      <c r="E11" s="31">
        <v>0</v>
      </c>
    </row>
    <row r="12" spans="1:7" x14ac:dyDescent="0.2">
      <c r="B12" s="28">
        <v>43332.006944444445</v>
      </c>
      <c r="C12" s="29">
        <v>0.27</v>
      </c>
      <c r="D12" s="30">
        <v>43332.090277777781</v>
      </c>
      <c r="E12" s="31">
        <v>0</v>
      </c>
    </row>
    <row r="13" spans="1:7" x14ac:dyDescent="0.2">
      <c r="B13" s="28">
        <v>43332.010416666664</v>
      </c>
      <c r="C13" s="29">
        <v>0.33</v>
      </c>
      <c r="D13" s="30">
        <v>43332.09375</v>
      </c>
      <c r="E13" s="31">
        <v>0</v>
      </c>
    </row>
    <row r="14" spans="1:7" x14ac:dyDescent="0.2">
      <c r="B14" s="28">
        <v>43332.013888888891</v>
      </c>
      <c r="C14" s="29">
        <v>0.27</v>
      </c>
      <c r="D14" s="30">
        <v>43332.097222222219</v>
      </c>
      <c r="E14" s="31">
        <v>0</v>
      </c>
    </row>
    <row r="15" spans="1:7" x14ac:dyDescent="0.2">
      <c r="B15" s="28">
        <v>43332.017361111109</v>
      </c>
      <c r="C15" s="29">
        <v>0.24</v>
      </c>
      <c r="D15" s="30">
        <v>43332.100694444445</v>
      </c>
      <c r="E15" s="31">
        <v>0</v>
      </c>
    </row>
    <row r="16" spans="1:7" x14ac:dyDescent="0.2">
      <c r="B16" s="28">
        <v>43332.020833333336</v>
      </c>
      <c r="C16" s="29">
        <v>0.11</v>
      </c>
      <c r="D16" s="30">
        <v>43332.104166666664</v>
      </c>
      <c r="E16" s="31">
        <v>0</v>
      </c>
    </row>
    <row r="17" spans="2:5" x14ac:dyDescent="0.2">
      <c r="B17" s="28">
        <v>43332.024305555555</v>
      </c>
      <c r="C17" s="29">
        <v>0.13</v>
      </c>
      <c r="D17" s="30">
        <v>43332.107638888891</v>
      </c>
      <c r="E17" s="31">
        <v>0</v>
      </c>
    </row>
    <row r="18" spans="2:5" x14ac:dyDescent="0.2">
      <c r="B18" s="28">
        <v>43332.027777777781</v>
      </c>
      <c r="C18" s="29">
        <v>0.16</v>
      </c>
      <c r="D18" s="30">
        <v>43332.111111111109</v>
      </c>
      <c r="E18" s="31">
        <v>0.01</v>
      </c>
    </row>
    <row r="19" spans="2:5" x14ac:dyDescent="0.2">
      <c r="B19" s="28">
        <v>43332.03125</v>
      </c>
      <c r="C19" s="29">
        <v>0.23</v>
      </c>
      <c r="D19" s="30">
        <v>43332.114583333336</v>
      </c>
      <c r="E19" s="31">
        <v>0.01</v>
      </c>
    </row>
    <row r="20" spans="2:5" x14ac:dyDescent="0.2">
      <c r="B20" s="28">
        <v>43332.034722222219</v>
      </c>
      <c r="C20" s="29">
        <v>0.1</v>
      </c>
      <c r="D20" s="30">
        <v>43332.118055555555</v>
      </c>
      <c r="E20" s="31">
        <v>0</v>
      </c>
    </row>
    <row r="21" spans="2:5" x14ac:dyDescent="0.2">
      <c r="B21" s="28">
        <v>43332.038194444445</v>
      </c>
      <c r="C21" s="29">
        <v>0.12</v>
      </c>
      <c r="D21" s="30">
        <v>43332.121527777781</v>
      </c>
      <c r="E21" s="31">
        <v>0.01</v>
      </c>
    </row>
    <row r="22" spans="2:5" x14ac:dyDescent="0.2">
      <c r="B22" s="28">
        <v>43332.041666666664</v>
      </c>
      <c r="C22" s="29">
        <v>0.13</v>
      </c>
      <c r="D22" s="30">
        <v>43332.125</v>
      </c>
      <c r="E22" s="31">
        <v>0.01</v>
      </c>
    </row>
    <row r="23" spans="2:5" x14ac:dyDescent="0.2">
      <c r="B23" s="28">
        <v>43332.045138888891</v>
      </c>
      <c r="C23" s="29">
        <v>0.14000000000000001</v>
      </c>
      <c r="D23" s="30">
        <v>43332.128472222219</v>
      </c>
      <c r="E23" s="31">
        <v>0.01</v>
      </c>
    </row>
    <row r="24" spans="2:5" x14ac:dyDescent="0.2">
      <c r="B24" s="28">
        <v>43332.048611111109</v>
      </c>
      <c r="C24" s="29">
        <v>0.05</v>
      </c>
      <c r="D24" s="30">
        <v>43332.131944444445</v>
      </c>
      <c r="E24" s="31">
        <v>0.01</v>
      </c>
    </row>
    <row r="25" spans="2:5" x14ac:dyDescent="0.2">
      <c r="B25" s="28">
        <v>43332.052083333336</v>
      </c>
      <c r="C25" s="29">
        <v>0.01</v>
      </c>
      <c r="D25" s="30">
        <v>43332.135416666664</v>
      </c>
      <c r="E25" s="31">
        <v>0.02</v>
      </c>
    </row>
    <row r="26" spans="2:5" x14ac:dyDescent="0.2">
      <c r="B26" s="28">
        <v>43332.055555555555</v>
      </c>
      <c r="C26" s="29">
        <v>0.01</v>
      </c>
      <c r="D26" s="30">
        <v>43332.138888888891</v>
      </c>
      <c r="E26" s="31">
        <v>0.01</v>
      </c>
    </row>
    <row r="27" spans="2:5" ht="15" thickBot="1" x14ac:dyDescent="0.25">
      <c r="B27" s="32"/>
      <c r="C27" s="33"/>
      <c r="D27" s="34">
        <v>43332.142361111109</v>
      </c>
      <c r="E27" s="35">
        <v>0.01</v>
      </c>
    </row>
    <row r="28" spans="2:5" x14ac:dyDescent="0.2">
      <c r="B28" s="5"/>
      <c r="C28" s="3"/>
    </row>
    <row r="29" spans="2:5" x14ac:dyDescent="0.2">
      <c r="B29" s="5"/>
      <c r="C29" s="3"/>
    </row>
    <row r="30" spans="2:5" x14ac:dyDescent="0.2">
      <c r="B30" s="5"/>
      <c r="C30" s="3"/>
    </row>
    <row r="31" spans="2:5" x14ac:dyDescent="0.2">
      <c r="B31" s="5"/>
      <c r="C31" s="3"/>
    </row>
    <row r="32" spans="2:5" x14ac:dyDescent="0.2">
      <c r="B32" s="5"/>
      <c r="C32" s="3"/>
    </row>
    <row r="33" spans="2:3" x14ac:dyDescent="0.2">
      <c r="B33" s="5"/>
      <c r="C33" s="3"/>
    </row>
    <row r="34" spans="2:3" x14ac:dyDescent="0.2">
      <c r="B34" s="5"/>
      <c r="C34" s="3"/>
    </row>
    <row r="35" spans="2:3" x14ac:dyDescent="0.2">
      <c r="B35" s="5"/>
      <c r="C35" s="3"/>
    </row>
    <row r="36" spans="2:3" x14ac:dyDescent="0.2">
      <c r="B36" s="5"/>
      <c r="C36" s="3"/>
    </row>
    <row r="37" spans="2:3" x14ac:dyDescent="0.2">
      <c r="B37" s="5"/>
      <c r="C37" s="3"/>
    </row>
    <row r="38" spans="2:3" x14ac:dyDescent="0.2">
      <c r="B38" s="5"/>
      <c r="C38" s="3"/>
    </row>
    <row r="39" spans="2:3" x14ac:dyDescent="0.2">
      <c r="B39" s="5"/>
      <c r="C39" s="3"/>
    </row>
    <row r="40" spans="2:3" x14ac:dyDescent="0.2">
      <c r="B40" s="5"/>
      <c r="C40" s="3"/>
    </row>
    <row r="41" spans="2:3" x14ac:dyDescent="0.2">
      <c r="B41" s="5"/>
      <c r="C41" s="3"/>
    </row>
    <row r="42" spans="2:3" x14ac:dyDescent="0.2">
      <c r="B42" s="5"/>
      <c r="C42" s="3"/>
    </row>
    <row r="43" spans="2:3" x14ac:dyDescent="0.2">
      <c r="B43" s="5"/>
      <c r="C43" s="3"/>
    </row>
    <row r="44" spans="2:3" x14ac:dyDescent="0.2">
      <c r="B44" s="5"/>
      <c r="C44" s="3"/>
    </row>
    <row r="45" spans="2:3" x14ac:dyDescent="0.2">
      <c r="B45" s="5"/>
      <c r="C45" s="3"/>
    </row>
    <row r="46" spans="2:3" x14ac:dyDescent="0.2">
      <c r="B46" s="5"/>
      <c r="C46" s="3"/>
    </row>
    <row r="47" spans="2:3" x14ac:dyDescent="0.2">
      <c r="B47" s="5"/>
      <c r="C47" s="3"/>
    </row>
    <row r="48" spans="2:3" x14ac:dyDescent="0.2">
      <c r="B48" s="5"/>
      <c r="C48" s="3"/>
    </row>
    <row r="49" spans="2:3" x14ac:dyDescent="0.2">
      <c r="B49" s="5"/>
      <c r="C49" s="3"/>
    </row>
    <row r="50" spans="2:3" x14ac:dyDescent="0.2">
      <c r="B50" s="5"/>
      <c r="C50" s="3"/>
    </row>
    <row r="51" spans="2:3" x14ac:dyDescent="0.2">
      <c r="B51" s="5"/>
      <c r="C51" s="3"/>
    </row>
    <row r="52" spans="2:3" x14ac:dyDescent="0.2">
      <c r="B52" s="5"/>
    </row>
    <row r="53" spans="2:3" x14ac:dyDescent="0.2">
      <c r="B53" s="5"/>
    </row>
    <row r="54" spans="2:3" x14ac:dyDescent="0.2">
      <c r="B54" s="5"/>
    </row>
    <row r="55" spans="2:3" x14ac:dyDescent="0.2">
      <c r="B55" s="5"/>
    </row>
    <row r="56" spans="2:3" x14ac:dyDescent="0.2">
      <c r="B56" s="5"/>
    </row>
    <row r="57" spans="2:3" x14ac:dyDescent="0.2">
      <c r="B57" s="5"/>
    </row>
    <row r="58" spans="2:3" x14ac:dyDescent="0.2">
      <c r="B58" s="5"/>
    </row>
    <row r="59" spans="2:3" x14ac:dyDescent="0.2">
      <c r="B59" s="5"/>
    </row>
    <row r="60" spans="2:3" x14ac:dyDescent="0.2">
      <c r="B60" s="5"/>
    </row>
    <row r="61" spans="2:3" x14ac:dyDescent="0.2">
      <c r="B61" s="5"/>
    </row>
    <row r="62" spans="2:3" x14ac:dyDescent="0.2">
      <c r="B62" s="5"/>
    </row>
    <row r="63" spans="2:3" x14ac:dyDescent="0.2">
      <c r="B63" s="5"/>
    </row>
    <row r="64" spans="2:3" x14ac:dyDescent="0.2">
      <c r="B64" s="5"/>
    </row>
    <row r="65" spans="2:2" x14ac:dyDescent="0.2">
      <c r="B65" s="5"/>
    </row>
    <row r="66" spans="2:2" x14ac:dyDescent="0.2">
      <c r="B66" s="5"/>
    </row>
    <row r="67" spans="2:2" x14ac:dyDescent="0.2">
      <c r="B67" s="5"/>
    </row>
    <row r="68" spans="2:2" x14ac:dyDescent="0.2">
      <c r="B68" s="5"/>
    </row>
    <row r="69" spans="2:2" x14ac:dyDescent="0.2">
      <c r="B69" s="5"/>
    </row>
    <row r="70" spans="2:2" x14ac:dyDescent="0.2">
      <c r="B70" s="5"/>
    </row>
    <row r="71" spans="2:2" x14ac:dyDescent="0.2">
      <c r="B71" s="5"/>
    </row>
    <row r="72" spans="2:2" x14ac:dyDescent="0.2">
      <c r="B72" s="5"/>
    </row>
    <row r="73" spans="2:2" x14ac:dyDescent="0.2">
      <c r="B73" s="5"/>
    </row>
    <row r="74" spans="2:2" x14ac:dyDescent="0.2">
      <c r="B74" s="5"/>
    </row>
    <row r="75" spans="2:2" x14ac:dyDescent="0.2">
      <c r="B75" s="5"/>
    </row>
    <row r="76" spans="2:2" x14ac:dyDescent="0.2">
      <c r="B76" s="5"/>
    </row>
    <row r="77" spans="2:2" x14ac:dyDescent="0.2">
      <c r="B77" s="5"/>
    </row>
    <row r="78" spans="2:2" x14ac:dyDescent="0.2">
      <c r="B78" s="5"/>
    </row>
    <row r="79" spans="2:2" x14ac:dyDescent="0.2">
      <c r="B79" s="5"/>
    </row>
    <row r="80" spans="2:2" x14ac:dyDescent="0.2">
      <c r="B80" s="5"/>
    </row>
    <row r="81" spans="2:2" x14ac:dyDescent="0.2">
      <c r="B81" s="5"/>
    </row>
    <row r="82" spans="2:2" x14ac:dyDescent="0.2">
      <c r="B82" s="5"/>
    </row>
    <row r="83" spans="2:2" x14ac:dyDescent="0.2">
      <c r="B83" s="5"/>
    </row>
    <row r="84" spans="2:2" x14ac:dyDescent="0.2">
      <c r="B84" s="5"/>
    </row>
    <row r="85" spans="2:2" x14ac:dyDescent="0.2">
      <c r="B85" s="5"/>
    </row>
    <row r="86" spans="2:2" x14ac:dyDescent="0.2">
      <c r="B86" s="5"/>
    </row>
    <row r="87" spans="2:2" x14ac:dyDescent="0.2">
      <c r="B87" s="5"/>
    </row>
    <row r="88" spans="2:2" x14ac:dyDescent="0.2">
      <c r="B88" s="5"/>
    </row>
  </sheetData>
  <mergeCells count="1">
    <mergeCell ref="B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7D9FD-3D55-4140-8D99-404BF1F96832}">
  <dimension ref="C1:F24"/>
  <sheetViews>
    <sheetView topLeftCell="A4" workbookViewId="0">
      <selection activeCell="J11" sqref="J11"/>
    </sheetView>
  </sheetViews>
  <sheetFormatPr defaultRowHeight="14.25" x14ac:dyDescent="0.2"/>
  <cols>
    <col min="3" max="3" width="14.875" style="3" customWidth="1"/>
    <col min="4" max="4" width="11.25" style="3" customWidth="1"/>
    <col min="5" max="5" width="14.125" style="3" customWidth="1"/>
    <col min="6" max="6" width="11.5" style="3" customWidth="1"/>
  </cols>
  <sheetData>
    <row r="1" spans="3:6" ht="15" thickBot="1" x14ac:dyDescent="0.25"/>
    <row r="2" spans="3:6" ht="42.75" x14ac:dyDescent="0.2">
      <c r="C2" s="6" t="s">
        <v>1</v>
      </c>
      <c r="D2" s="7" t="s">
        <v>17</v>
      </c>
      <c r="E2" s="8" t="s">
        <v>1</v>
      </c>
      <c r="F2" s="9" t="s">
        <v>17</v>
      </c>
    </row>
    <row r="3" spans="3:6" x14ac:dyDescent="0.2">
      <c r="C3" s="10">
        <v>44074.892361111109</v>
      </c>
      <c r="D3" s="11">
        <v>0.03</v>
      </c>
      <c r="E3" s="12">
        <v>44074.965277777781</v>
      </c>
      <c r="F3" s="13">
        <v>7.0000000000000007E-2</v>
      </c>
    </row>
    <row r="4" spans="3:6" x14ac:dyDescent="0.2">
      <c r="C4" s="10">
        <v>44074.895833333336</v>
      </c>
      <c r="D4" s="11">
        <v>0.02</v>
      </c>
      <c r="E4" s="12">
        <v>44074.96875</v>
      </c>
      <c r="F4" s="13">
        <v>0.08</v>
      </c>
    </row>
    <row r="5" spans="3:6" x14ac:dyDescent="0.2">
      <c r="C5" s="10">
        <v>44074.899305555555</v>
      </c>
      <c r="D5" s="11">
        <v>0</v>
      </c>
      <c r="E5" s="12">
        <v>44074.972222222219</v>
      </c>
      <c r="F5" s="13">
        <v>7.0000000000000007E-2</v>
      </c>
    </row>
    <row r="6" spans="3:6" x14ac:dyDescent="0.2">
      <c r="C6" s="10">
        <v>44074.902777777781</v>
      </c>
      <c r="D6" s="11">
        <v>0</v>
      </c>
      <c r="E6" s="12">
        <v>44074.975694444445</v>
      </c>
      <c r="F6" s="13">
        <v>0.03</v>
      </c>
    </row>
    <row r="7" spans="3:6" x14ac:dyDescent="0.2">
      <c r="C7" s="10">
        <v>44074.90625</v>
      </c>
      <c r="D7" s="11">
        <v>0.01</v>
      </c>
      <c r="E7" s="12">
        <v>44074.979166666664</v>
      </c>
      <c r="F7" s="13">
        <v>0</v>
      </c>
    </row>
    <row r="8" spans="3:6" x14ac:dyDescent="0.2">
      <c r="C8" s="10">
        <v>44074.909722222219</v>
      </c>
      <c r="D8" s="11">
        <v>0.05</v>
      </c>
      <c r="E8" s="12">
        <v>44074.982638888891</v>
      </c>
      <c r="F8" s="13">
        <v>0.01</v>
      </c>
    </row>
    <row r="9" spans="3:6" x14ac:dyDescent="0.2">
      <c r="C9" s="10">
        <v>44074.913194444445</v>
      </c>
      <c r="D9" s="11">
        <v>0.05</v>
      </c>
      <c r="E9" s="12">
        <v>44074.986111111109</v>
      </c>
      <c r="F9" s="13">
        <v>0.01</v>
      </c>
    </row>
    <row r="10" spans="3:6" x14ac:dyDescent="0.2">
      <c r="C10" s="10">
        <v>44074.916666666664</v>
      </c>
      <c r="D10" s="11">
        <v>0.13</v>
      </c>
      <c r="E10" s="12">
        <v>44074.989583333336</v>
      </c>
      <c r="F10" s="13">
        <v>0.01</v>
      </c>
    </row>
    <row r="11" spans="3:6" x14ac:dyDescent="0.2">
      <c r="C11" s="10">
        <v>44074.920138888891</v>
      </c>
      <c r="D11" s="11">
        <v>0.17</v>
      </c>
      <c r="E11" s="12">
        <v>44074.993055555555</v>
      </c>
      <c r="F11" s="13">
        <v>0.01</v>
      </c>
    </row>
    <row r="12" spans="3:6" x14ac:dyDescent="0.2">
      <c r="C12" s="10">
        <v>44074.923611111109</v>
      </c>
      <c r="D12" s="11">
        <v>0.18</v>
      </c>
      <c r="E12" s="12">
        <v>44074.996527777781</v>
      </c>
      <c r="F12" s="13">
        <v>7.0000000000000007E-2</v>
      </c>
    </row>
    <row r="13" spans="3:6" x14ac:dyDescent="0.2">
      <c r="C13" s="10">
        <v>44074.927083333336</v>
      </c>
      <c r="D13" s="11">
        <v>0.25</v>
      </c>
      <c r="E13" s="12">
        <v>44075</v>
      </c>
      <c r="F13" s="13">
        <v>0.09</v>
      </c>
    </row>
    <row r="14" spans="3:6" x14ac:dyDescent="0.2">
      <c r="C14" s="10">
        <v>44074.930555555555</v>
      </c>
      <c r="D14" s="11">
        <v>0.17</v>
      </c>
      <c r="E14" s="12">
        <v>44075.003472222219</v>
      </c>
      <c r="F14" s="13">
        <v>0.08</v>
      </c>
    </row>
    <row r="15" spans="3:6" x14ac:dyDescent="0.2">
      <c r="C15" s="10">
        <v>44074.934027777781</v>
      </c>
      <c r="D15" s="11">
        <v>0.33</v>
      </c>
      <c r="E15" s="12">
        <v>44075.006944444445</v>
      </c>
      <c r="F15" s="13">
        <v>0.09</v>
      </c>
    </row>
    <row r="16" spans="3:6" x14ac:dyDescent="0.2">
      <c r="C16" s="10">
        <v>44074.9375</v>
      </c>
      <c r="D16" s="11">
        <v>0.34</v>
      </c>
      <c r="E16" s="12">
        <v>44075.010416666664</v>
      </c>
      <c r="F16" s="13">
        <v>0.05</v>
      </c>
    </row>
    <row r="17" spans="3:6" x14ac:dyDescent="0.2">
      <c r="C17" s="10">
        <v>44074.940972222219</v>
      </c>
      <c r="D17" s="11">
        <v>0.28999999999999998</v>
      </c>
      <c r="E17" s="12">
        <v>44075.013888888891</v>
      </c>
      <c r="F17" s="13">
        <v>0.05</v>
      </c>
    </row>
    <row r="18" spans="3:6" x14ac:dyDescent="0.2">
      <c r="C18" s="10">
        <v>44074.944444444445</v>
      </c>
      <c r="D18" s="11">
        <v>0.17</v>
      </c>
      <c r="E18" s="12">
        <v>44075.017361111109</v>
      </c>
      <c r="F18" s="13">
        <v>0.04</v>
      </c>
    </row>
    <row r="19" spans="3:6" x14ac:dyDescent="0.2">
      <c r="C19" s="10">
        <v>44074.947916666664</v>
      </c>
      <c r="D19" s="11">
        <v>0.14000000000000001</v>
      </c>
      <c r="E19" s="12">
        <v>44075.020833333336</v>
      </c>
      <c r="F19" s="13">
        <v>0.03</v>
      </c>
    </row>
    <row r="20" spans="3:6" x14ac:dyDescent="0.2">
      <c r="C20" s="10">
        <v>44074.951388888891</v>
      </c>
      <c r="D20" s="11">
        <v>0.14000000000000001</v>
      </c>
      <c r="E20" s="12">
        <v>44075.024305555555</v>
      </c>
      <c r="F20" s="13">
        <v>0.03</v>
      </c>
    </row>
    <row r="21" spans="3:6" x14ac:dyDescent="0.2">
      <c r="C21" s="10">
        <v>44074.954861111109</v>
      </c>
      <c r="D21" s="11">
        <v>0.13</v>
      </c>
      <c r="E21" s="12">
        <v>44075.027777777781</v>
      </c>
      <c r="F21" s="13">
        <v>0.02</v>
      </c>
    </row>
    <row r="22" spans="3:6" x14ac:dyDescent="0.2">
      <c r="C22" s="10">
        <v>44074.958333333336</v>
      </c>
      <c r="D22" s="11">
        <v>7.0000000000000007E-2</v>
      </c>
      <c r="E22" s="12">
        <v>44075.03125</v>
      </c>
      <c r="F22" s="13">
        <v>0.01</v>
      </c>
    </row>
    <row r="23" spans="3:6" x14ac:dyDescent="0.2">
      <c r="C23" s="10">
        <v>44074.961805555555</v>
      </c>
      <c r="D23" s="11">
        <v>7.0000000000000007E-2</v>
      </c>
      <c r="E23" s="12">
        <v>44075.034722222219</v>
      </c>
      <c r="F23" s="13">
        <v>0</v>
      </c>
    </row>
    <row r="24" spans="3:6" ht="15" thickBot="1" x14ac:dyDescent="0.25">
      <c r="C24" s="14"/>
      <c r="D24" s="15"/>
      <c r="E24" s="16">
        <v>44075.038194444445</v>
      </c>
      <c r="F24" s="17">
        <v>0.01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Table for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dfwAdmin</dc:creator>
  <cp:lastModifiedBy>Biswajit Mukhopadhyay</cp:lastModifiedBy>
  <dcterms:created xsi:type="dcterms:W3CDTF">2022-07-02T18:45:14Z</dcterms:created>
  <dcterms:modified xsi:type="dcterms:W3CDTF">2024-05-07T22:23:13Z</dcterms:modified>
</cp:coreProperties>
</file>